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PCI DIO" sheetId="1" r:id="rId1"/>
    <sheet name="PRIHODI POSLOVANJA" sheetId="2" r:id="rId2"/>
    <sheet name="OPĆINSKO VIJEĆE" sheetId="3" r:id="rId3"/>
    <sheet name="RASHODI" sheetId="4" r:id="rId4"/>
    <sheet name="Rn Zaduzivanja" sheetId="5" r:id="rId5"/>
    <sheet name="UPRAVNI ODIJEL" sheetId="6" r:id="rId6"/>
    <sheet name="Zaključne Od" sheetId="7" r:id="rId7"/>
  </sheets>
  <definedNames/>
  <calcPr fullCalcOnLoad="1"/>
</workbook>
</file>

<file path=xl/sharedStrings.xml><?xml version="1.0" encoding="utf-8"?>
<sst xmlns="http://schemas.openxmlformats.org/spreadsheetml/2006/main" count="545" uniqueCount="398">
  <si>
    <t>Na temelju članka 110. Zakona o Proračunu ( NN 87/08 ,136/12 i 15/15 ), Pravilnika o polugodišnjem</t>
  </si>
  <si>
    <t xml:space="preserve">      i godišnjem izvještaju o izvršenju Proračuna ( NN 24/13 ) i članka 34. i 35. Statuta Općine Velika</t>
  </si>
  <si>
    <t xml:space="preserve"> Ludina ( "Službene novine" Općine Velika Ludina 6/09, 7/11,2/13 i 06/14 ) Općinsko</t>
  </si>
  <si>
    <t xml:space="preserve">                           vijeće Općina Velika Ludina na svojoj 29. sjednici održanoj 31.05.2016. god.</t>
  </si>
  <si>
    <t xml:space="preserve">                                                                                                        donijelo je</t>
  </si>
  <si>
    <t xml:space="preserve">                    IZVJEŠTAJ O IZVRŠENJU  PRORAČUNA OPĆINE VELIKA LUDINA                </t>
  </si>
  <si>
    <t xml:space="preserve">                                                                      ZA 2015. GOD</t>
  </si>
  <si>
    <t>I</t>
  </si>
  <si>
    <t xml:space="preserve">    OPĆI DIO</t>
  </si>
  <si>
    <t>Članak 1.</t>
  </si>
  <si>
    <t>Proračun Općine Velika Ludina za 2015. god.( "Službene novine" Općine Velika Ludina br.: 8/15 ) ostvaren je u 2015. god.</t>
  </si>
  <si>
    <t>kako slijedi:</t>
  </si>
  <si>
    <t>A</t>
  </si>
  <si>
    <t xml:space="preserve">   RAČUNA PRIHODA I RASHODA</t>
  </si>
  <si>
    <t>izvršenje 2014.</t>
  </si>
  <si>
    <t>izvorni plan za 2015.</t>
  </si>
  <si>
    <t>tekući plan za 2015.</t>
  </si>
  <si>
    <t>izvršenje 2015.</t>
  </si>
  <si>
    <t>indeks 4/3</t>
  </si>
  <si>
    <t>indeks    4/1</t>
  </si>
  <si>
    <t xml:space="preserve">     prihodi poslovanja</t>
  </si>
  <si>
    <t xml:space="preserve">     prihodi od prodaje nefinancijske imovine</t>
  </si>
  <si>
    <t xml:space="preserve">     rashodi poslovanja</t>
  </si>
  <si>
    <t xml:space="preserve">     rashodi za nabavu nefinancijske imovine</t>
  </si>
  <si>
    <t xml:space="preserve">     razlika - višak/manjak</t>
  </si>
  <si>
    <t>B</t>
  </si>
  <si>
    <t xml:space="preserve">     RASPOLOŽIVIH SREDSTAVA IZ PRETHODNIH GODINA</t>
  </si>
  <si>
    <t xml:space="preserve">    raspoloživa sredstva iz prethodnih godina</t>
  </si>
  <si>
    <t>C</t>
  </si>
  <si>
    <t xml:space="preserve">    RAČUNA FINANCIRANJA</t>
  </si>
  <si>
    <t xml:space="preserve">    primici od financijske imovine i zaduživanja</t>
  </si>
  <si>
    <t xml:space="preserve">    izdaci za otplate primljenih zajmova</t>
  </si>
  <si>
    <t xml:space="preserve">    dionice i udjeli u glavnici i izdaci za dane zajmove</t>
  </si>
  <si>
    <t xml:space="preserve">    neto financiranja</t>
  </si>
  <si>
    <t xml:space="preserve">   višak/manjak + raspoloživa sredstva iz prethodnih godina + neto financiranje</t>
  </si>
  <si>
    <t>Članak 2.</t>
  </si>
  <si>
    <t xml:space="preserve">   Prihodi i rashodi, te primici i izdaci po ekonomskoj klasifikaciji utvrđuju se u Računu prihoda</t>
  </si>
  <si>
    <t xml:space="preserve">    i rashoda i Računu financiranja za 2015. godinu kako slijedi:</t>
  </si>
  <si>
    <t>PRIHODI POSLOVANJA</t>
  </si>
  <si>
    <t>Broj konta</t>
  </si>
  <si>
    <t>Naziv prihoda</t>
  </si>
  <si>
    <t>tekući  plan za 2015.</t>
  </si>
  <si>
    <t>izvršenje  2015.</t>
  </si>
  <si>
    <t>indeks 6/5</t>
  </si>
  <si>
    <t>indeks 6/3</t>
  </si>
  <si>
    <t>Prihodi od poreza</t>
  </si>
  <si>
    <t>Porez i prirez na dohodak</t>
  </si>
  <si>
    <t>Porez i prirez na dohodak od nesamostalnog rada</t>
  </si>
  <si>
    <t>Porezi na imovinu</t>
  </si>
  <si>
    <t>Stalni porezi na nepokretnu imovinu ( kuće za odmor)</t>
  </si>
  <si>
    <t>Povremeni porezi na imovinu (promet nekretnina)</t>
  </si>
  <si>
    <t>Porezi na robu i usluge</t>
  </si>
  <si>
    <t>Porez na promet proizvoda i usluga</t>
  </si>
  <si>
    <t>Porez na korištenje dobara (tvrtka)</t>
  </si>
  <si>
    <t>Pomoći od subjekata unutar opće države</t>
  </si>
  <si>
    <t>Tekuće pomoći iz proračuna</t>
  </si>
  <si>
    <t>Tekuće pomoći od HZMO</t>
  </si>
  <si>
    <t>Kapitalne pomoći iz proračuna</t>
  </si>
  <si>
    <t>Prihodi od imovine</t>
  </si>
  <si>
    <t>Prihodi od financijske imovine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</si>
  <si>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</si>
  <si>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</si>
  <si>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</si>
  <si>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</si>
  <si>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</si>
  <si>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Naknada za korištenje nefinancijske imovine ( RR )</t>
  </si>
  <si>
    <t>Ostali prihodi od nefinancijske imovine</t>
  </si>
  <si>
    <t>Prihodi od administrativnih pristojbi i po posebnim propisima</t>
  </si>
  <si>
    <t>Administrativne (upravne) pristojbe</t>
  </si>
  <si>
    <t>Državne upravne i sudske pristojbe</t>
  </si>
  <si>
    <t>Ostale pristojbe i naknade</t>
  </si>
  <si>
    <t>Prihodi po posebnim propisima</t>
  </si>
  <si>
    <t>Vodni doprinos</t>
  </si>
  <si>
    <t>Doprinos za šume</t>
  </si>
  <si>
    <t>Ostali nespomenuti prihodi ( grobarina )</t>
  </si>
  <si>
    <t>Komunalni doprinosi i naknade</t>
  </si>
  <si>
    <t>Komunalni doprinos</t>
  </si>
  <si>
    <t>Komunalna naknada</t>
  </si>
  <si>
    <t>Naknade za priključak</t>
  </si>
  <si>
    <r>
      <t>P</t>
    </r>
    <r>
      <rPr>
        <b/>
        <sz val="8"/>
        <rFont val="Arial"/>
        <family val="2"/>
      </rPr>
      <t>rihodi od donacija</t>
    </r>
  </si>
  <si>
    <t>Donacije od pravnih i fiz. osoba izvan prorač.</t>
  </si>
  <si>
    <t>Kapitalne donacije-Županijske ceste</t>
  </si>
  <si>
    <t>PRIHODI OD PRODAJE NEFINANCIJSKE IMOVINE</t>
  </si>
  <si>
    <t>Prihodi od prodaje neproizv. imovine</t>
  </si>
  <si>
    <t>Prihodi od prodaje materijalne imovine - prirodnih bogatstava</t>
  </si>
  <si>
    <t>Zemljište</t>
  </si>
  <si>
    <t>Prihodi od prodaje proizv. dugotrajne imovine</t>
  </si>
  <si>
    <t>Prihodi od prodaje građevinskih objekata</t>
  </si>
  <si>
    <t>Stambeni objekti</t>
  </si>
  <si>
    <r>
      <t xml:space="preserve">                      </t>
    </r>
    <r>
      <rPr>
        <b/>
        <sz val="11"/>
        <rFont val="Arial"/>
        <family val="2"/>
      </rPr>
      <t>P O S E B N I  D I O</t>
    </r>
  </si>
  <si>
    <r>
      <t xml:space="preserve">                    </t>
    </r>
    <r>
      <rPr>
        <b/>
        <sz val="11"/>
        <rFont val="Arial"/>
        <family val="2"/>
      </rPr>
      <t xml:space="preserve">  UKUPNO  RASHODI I IZDACI - Izvještaj po organizacijskoj i ekonomskoj </t>
    </r>
  </si>
  <si>
    <r>
      <t xml:space="preserve">                                                   </t>
    </r>
    <r>
      <rPr>
        <b/>
        <sz val="11"/>
        <rFont val="Arial"/>
        <family val="2"/>
      </rPr>
      <t>klasifikaciji</t>
    </r>
  </si>
  <si>
    <t>Naziv izdataka</t>
  </si>
  <si>
    <t>indeks  5/4</t>
  </si>
  <si>
    <t>RAZDJEL 001</t>
  </si>
  <si>
    <t>OPĆINSKO  VIJEĆE</t>
  </si>
  <si>
    <t>Rashodi za usluge</t>
  </si>
  <si>
    <t>Usluge promidžbe i informiranja ( TV, Radio)</t>
  </si>
  <si>
    <t>Grafičke i tiskarske usluge</t>
  </si>
  <si>
    <t>Ostali nespomenuti rashodi poslovanja</t>
  </si>
  <si>
    <t>Naknade za rad predstavničkih i izvršnih tijela, povjerenstva</t>
  </si>
  <si>
    <t>Izbori</t>
  </si>
  <si>
    <t>Reprezentacija</t>
  </si>
  <si>
    <t>Tekuće donacije</t>
  </si>
  <si>
    <t>Tekuće donacije u novcu-političke stranke</t>
  </si>
  <si>
    <t>RASHODI POSLOVANJA</t>
  </si>
  <si>
    <t>Naziv rashoda</t>
  </si>
  <si>
    <t>indeks   6/5</t>
  </si>
  <si>
    <t>indeks  6/3</t>
  </si>
  <si>
    <t>Rashodi za zaposlene</t>
  </si>
  <si>
    <t>Plaće</t>
  </si>
  <si>
    <t>Plaće za redovni rad</t>
  </si>
  <si>
    <t>Ostali rashodi za zaposlene</t>
  </si>
  <si>
    <t>Doprinosi na plaće</t>
  </si>
  <si>
    <t>Doprinos za zdravstveno</t>
  </si>
  <si>
    <t>Doprinos za zapošljavanje</t>
  </si>
  <si>
    <t>Materijalni rashodi</t>
  </si>
  <si>
    <t>Naknade troškova zaposlenima</t>
  </si>
  <si>
    <t>Službena putovanja</t>
  </si>
  <si>
    <t>Naknada za prijevoz</t>
  </si>
  <si>
    <t>Stručno usavršavanje zaposlenika</t>
  </si>
  <si>
    <t>Ostale naknade troškova zaposlenicima</t>
  </si>
  <si>
    <t>Rashodi za materijal i energiju</t>
  </si>
  <si>
    <t>Uredski materijal</t>
  </si>
  <si>
    <t>Energija</t>
  </si>
  <si>
    <t>Materijal i djelovi za tekuće i investiciono održavanje</t>
  </si>
  <si>
    <t>Sitni inventar</t>
  </si>
  <si>
    <t>Usluge telefona, pošte i prijevoza</t>
  </si>
  <si>
    <t>Usluge tekućeg i investicionog održavanja</t>
  </si>
  <si>
    <t>Usluge promiđžbe i informiranja</t>
  </si>
  <si>
    <t>Komunalne usluge</t>
  </si>
  <si>
    <t>Zdraavstvene i veterinarske usluge</t>
  </si>
  <si>
    <t>Intelektualne i osobne usluge</t>
  </si>
  <si>
    <t>Računalne usluge</t>
  </si>
  <si>
    <t>Ostale usluge</t>
  </si>
  <si>
    <t>Naknade za rad predstav. i izvrš. tijela,povjerenstava</t>
  </si>
  <si>
    <t>Pristojbe i naknade</t>
  </si>
  <si>
    <t>Financijski rashodi</t>
  </si>
  <si>
    <t>Kamate za primljene zajmove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</si>
  <si>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</si>
  <si>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</si>
  <si>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</si>
  <si>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</si>
  <si>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</si>
  <si>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u poljoprivredi</t>
  </si>
  <si>
    <t>Subvencionirana kamata po suplatitelju</t>
  </si>
  <si>
    <t>Subvencije poljoprivrednicima i obrtnicima</t>
  </si>
  <si>
    <t>Pomoći unutar općeg proračuna</t>
  </si>
  <si>
    <t>Prijenos proračunskom korisniku iz nadležnog proračuna za finaciranje redovne djelatnosti- Vrtić Velika Ludina</t>
  </si>
  <si>
    <t>Prijenos proračunskom korisniku iz nadležnog proračuna za finaciranje redovne djelatnosti- Knjižnica i čitaonica Velika Ludina</t>
  </si>
  <si>
    <t xml:space="preserve">Naknade građanima i kućanstvima na temelju osiguranja i druge naknade </t>
  </si>
  <si>
    <t>Naknade građanima i kućanstvima iz Proračuna</t>
  </si>
  <si>
    <t>Naknade građanima i kućanstvima u novcu</t>
  </si>
  <si>
    <t>Ostali rashodi</t>
  </si>
  <si>
    <t>Tekuće donacije u novcu</t>
  </si>
  <si>
    <t>Kapitalne donacije</t>
  </si>
  <si>
    <t>Kazne, penali i naknade štete</t>
  </si>
  <si>
    <t>Naknada šteta pravnim i fizičkim osobama</t>
  </si>
  <si>
    <t>RASHODI ZA NABAVU NEFINANCIJSKE IMOVINE</t>
  </si>
  <si>
    <t>Rashodi za nabavu neproizvedene imovine</t>
  </si>
  <si>
    <t>Materijalna imovina - prirodna bogatstva</t>
  </si>
  <si>
    <t>Zemljišta</t>
  </si>
  <si>
    <t>Nematerijalna imovina</t>
  </si>
  <si>
    <t>Ostala nematerijalna imovina</t>
  </si>
  <si>
    <t>Rashodi za nabavu proizvedene dugotrajne imovine</t>
  </si>
  <si>
    <t>Građevinski objekti</t>
  </si>
  <si>
    <t>Poslovni objekti</t>
  </si>
  <si>
    <t>Ceste, željeznice i ostali prometni objekti</t>
  </si>
  <si>
    <t>Ostali građevinski objekti</t>
  </si>
  <si>
    <t>Postrojenja i oprema</t>
  </si>
  <si>
    <t>Uredskia oprema i namještaj</t>
  </si>
  <si>
    <t>Oprema za održavanje</t>
  </si>
  <si>
    <t>Uređaji i oprema</t>
  </si>
  <si>
    <t>Prijevozna sredstva</t>
  </si>
  <si>
    <t>Prijevozna sredstva u cestovnom prometu</t>
  </si>
  <si>
    <t>Knjige, umjetnička djela i ostale izložbene vrijed.</t>
  </si>
  <si>
    <t>Knjige</t>
  </si>
  <si>
    <t>IZDACI ZA FINANCIJSKU IMOVINU</t>
  </si>
  <si>
    <t>Izdaci dane zajmove</t>
  </si>
  <si>
    <t>Izdaci za dane zajmove trg. društvima-kratkoročni</t>
  </si>
  <si>
    <t xml:space="preserve">Dani zajmovi trgov. društvima izvan javnog sektora </t>
  </si>
  <si>
    <t>Izdaci za dionice i udjeli u glavnici</t>
  </si>
  <si>
    <t>Dionice i udjeli u glavnici trgovačkih društava</t>
  </si>
  <si>
    <t>RASPOLOŽIVA SREDSTVA IZ TEKUĆE GODINE</t>
  </si>
  <si>
    <t>izvršenje  2014.</t>
  </si>
  <si>
    <t>VLASTITI IZVORI</t>
  </si>
  <si>
    <t>Rezultat poslovanja</t>
  </si>
  <si>
    <t>Višak prihoda</t>
  </si>
  <si>
    <t>RAČUN FINACIRANJA</t>
  </si>
  <si>
    <t>Naziv</t>
  </si>
  <si>
    <t>PRIMICI OD FINANCIJSKE IMOVINE I ZADUŽIVANJA</t>
  </si>
  <si>
    <t>Primljene otplate ( povrat ) glavnice</t>
  </si>
  <si>
    <t>Primici (povrati) glavnice zajmova kreditnim i ostalim financijskim  Institucijama izvan javnog sektora</t>
  </si>
  <si>
    <t>Pimici od zaduživanja</t>
  </si>
  <si>
    <t>Primljeni krediti i zajmovi od</t>
  </si>
  <si>
    <t>IZDACI ZA FINANCIJSKU IMOVINU I OTPLATE ZAJMOVA</t>
  </si>
  <si>
    <t>Izdaci za dane zajmove</t>
  </si>
  <si>
    <t>Izdaci za dane zajmove trgovačkim društvima</t>
  </si>
  <si>
    <t>Dionice i udjeli uglavnici</t>
  </si>
  <si>
    <t>Izdaci za otplatu glavnica primljenih zajmova</t>
  </si>
  <si>
    <t>Otplata glavnice primljenih zajmova od banaka i ostalih financijskih institucija izvan javnog sektora</t>
  </si>
  <si>
    <t>izvršenje za 2014.</t>
  </si>
  <si>
    <t>RAZDJEL 002</t>
  </si>
  <si>
    <t>JEDINSTVENI UPRAVNI ODJEL</t>
  </si>
  <si>
    <t>GLAVA 01</t>
  </si>
  <si>
    <t>JEDINSTVENI  UPRAVNI  ODJEL</t>
  </si>
  <si>
    <t>Funkcijska klasifikacija: 01- opće javne usluge</t>
  </si>
  <si>
    <t>Program 01: Priprema i donošenje akata iz djelokruga tijela</t>
  </si>
  <si>
    <t>Aktivnost:</t>
  </si>
  <si>
    <t>Administrativno, tehničko i strčno osoblje  01</t>
  </si>
  <si>
    <t>Rashodi poslovanja</t>
  </si>
  <si>
    <t>Doprinosi na plaću</t>
  </si>
  <si>
    <t>Doprinos za zdravstveno osiguranje 13,5%</t>
  </si>
  <si>
    <t>Dprinos za zapošljavanje 1,7%</t>
  </si>
  <si>
    <t>Naknada troškova zaposlenima</t>
  </si>
  <si>
    <t>Privatni automobil  u službene svrhe</t>
  </si>
  <si>
    <t>Energija  (elektr. energ., plin, dizel gorivo)</t>
  </si>
  <si>
    <t>Materijal i dijelovi za tekuće i investicijsko održavanje</t>
  </si>
  <si>
    <t>Sitni inventar-opremanje puč. domova i prostora Općine</t>
  </si>
  <si>
    <t>Usluge tekućeg održavanja opreme</t>
  </si>
  <si>
    <t>Tekuće održavanje prijevoznog sredstva</t>
  </si>
  <si>
    <t>Usluge promiđbe i informiranja (čestitke, natječaji)</t>
  </si>
  <si>
    <t xml:space="preserve">Komunalne usluge    ( voda, smeće, dimnjačarske usl. I ostale komunalne usluge </t>
  </si>
  <si>
    <t>Zdravstvene i veterinarske usluge</t>
  </si>
  <si>
    <t>Odvjetničke usluge, usluge javnog bilježnika, ugovor o djelu, autorski honorari, geodetsko - katastarske usluge</t>
  </si>
  <si>
    <t>Registracija vozila</t>
  </si>
  <si>
    <t>Premija osiguranja za opremu i zgrade</t>
  </si>
  <si>
    <t>Sudske pristojbe</t>
  </si>
  <si>
    <t>Financijski rashodi                                         04</t>
  </si>
  <si>
    <t xml:space="preserve">Bankarske usluge i usluge platnog prometa      </t>
  </si>
  <si>
    <t>Naknada za eviden. prikupljenih sred.-Moslavina</t>
  </si>
  <si>
    <t>Ostali nesp.finan. rash.( Porezna upr.-drž. zemlj.)</t>
  </si>
  <si>
    <t>Kupnja zemljišta u centru V. Ludine ( za ulicu )        06</t>
  </si>
  <si>
    <t>Certifikat Mala Ludina-Valsil</t>
  </si>
  <si>
    <t>Projekt dom Kompator                                                 01</t>
  </si>
  <si>
    <t>Certifikat Gornja Vlahinička-Valsil</t>
  </si>
  <si>
    <t>Projekt reciklažnog dvorišta                                      01</t>
  </si>
  <si>
    <t>Certifikat Kompator-Valsil</t>
  </si>
  <si>
    <t>Projekt sanacije klizišta u Pešćenici                          01</t>
  </si>
  <si>
    <t xml:space="preserve">Rashodi za nabavu proizvedene dugotr. imovine                                                           01  </t>
  </si>
  <si>
    <t>Postrojenje i oprema</t>
  </si>
  <si>
    <t>Oprema- peć, kompjuter,printer, fax, namještaj i dr.</t>
  </si>
  <si>
    <t>Aktivnost: Održ. zgrada pučkih domova i dječjih igrališta    01</t>
  </si>
  <si>
    <t>Usluge tekućeg i investicijskog održavanja</t>
  </si>
  <si>
    <t>Aktivnost:Naknada štete                                                             01</t>
  </si>
  <si>
    <r>
      <t>Donacije i ostali rasho</t>
    </r>
    <r>
      <rPr>
        <sz val="8"/>
        <rFont val="Arial"/>
        <family val="2"/>
      </rPr>
      <t>di</t>
    </r>
  </si>
  <si>
    <t>Naknada štete pravnim i fizičkim osobama</t>
  </si>
  <si>
    <t>GLAVA  02</t>
  </si>
  <si>
    <t>KOMUNALNA  INFRASTRUKTURA</t>
  </si>
  <si>
    <t>Funkcijska klasifikacija:04- Ekonomska klasifikacija</t>
  </si>
  <si>
    <t xml:space="preserve">Program 01: Održavanje objekata i uređaja komunal. infrastrukture  </t>
  </si>
  <si>
    <t>Aktivnost:Održavanje makad. cesta i uređenje parkirališta</t>
  </si>
  <si>
    <t>Rashodi za usluge-komunalna infrastruktura</t>
  </si>
  <si>
    <t>Popravak makadamskih cesta                            04</t>
  </si>
  <si>
    <t>Vertikalna i horizontalna signalizacija                 04</t>
  </si>
  <si>
    <t>Potporni zid iznad nogostupa u Vidrenjaku         04</t>
  </si>
  <si>
    <t>Potporni zid kod kuće Novković                         04</t>
  </si>
  <si>
    <t>Održavanje bankina i graba uz nerazvrstane promet.</t>
  </si>
  <si>
    <t>Kućice za autrobus (Grabričina i Okoli)</t>
  </si>
  <si>
    <t>Krpanje asfalta na nerazvrstanim prometnicama</t>
  </si>
  <si>
    <t>Moslavina d.o.o. sufinanc. vodovoda  Mosl. Posavina</t>
  </si>
  <si>
    <t>Klizište Pešćenica</t>
  </si>
  <si>
    <t>Energija                                                               04</t>
  </si>
  <si>
    <t>Aktivnost: Održavanje cesta u zimskim uvjetima                  05</t>
  </si>
  <si>
    <t>Zimska služba</t>
  </si>
  <si>
    <t>Aktivnost: Održavanje javnih i zelenih površina                    05</t>
  </si>
  <si>
    <t xml:space="preserve">Održavanje javnih i zelenih površina                 </t>
  </si>
  <si>
    <t xml:space="preserve">Zbrinjav.otpada,čišćenje smetlišta i gospodar. otpadom           </t>
  </si>
  <si>
    <t xml:space="preserve">Sanacija kom. deponije - Moslavina d.o.o. sufinanc.                           </t>
  </si>
  <si>
    <t>Gromobrani Pučki dom Vidrenjak</t>
  </si>
  <si>
    <t>Aktivnost: Energetska obnova kuća</t>
  </si>
  <si>
    <t>Energetska obnova kuća</t>
  </si>
  <si>
    <t>Aktivnost: Rashodi za uređaje i javnu rasvjetu</t>
  </si>
  <si>
    <t>Usluge održavanja javne rasvjete                      06</t>
  </si>
  <si>
    <t>Program 02: Izgradnja objekata i uređaja komunalne infrastrukture</t>
  </si>
  <si>
    <t>Kapitalni projekt:Izgradnja i asfaltiranje cesta                       04</t>
  </si>
  <si>
    <t>Rashodi za nabavu nefinancijske imovine</t>
  </si>
  <si>
    <t>Rashodi za nabavu proizvedene dugotrajne imov.</t>
  </si>
  <si>
    <t>Asfaltiranje cesta</t>
  </si>
  <si>
    <t>Kapitalni projekt: Kupnja poslovnog prostora      06</t>
  </si>
  <si>
    <t>Rashodi za nab. proizvedene dugotr. Imovine</t>
  </si>
  <si>
    <t>Poslovni objekt + LIFT</t>
  </si>
  <si>
    <t>Kapitalni projekt: Izgradnja kanalizacije       04</t>
  </si>
  <si>
    <r>
      <t>R</t>
    </r>
    <r>
      <rPr>
        <b/>
        <sz val="8"/>
        <rFont val="Arial"/>
        <family val="2"/>
      </rPr>
      <t>ashodi za nabavu nefinancijske imovine</t>
    </r>
  </si>
  <si>
    <t>Rashodi za nab. proizvedene dugotr. imovine</t>
  </si>
  <si>
    <t>Izgradnja kanalizacije</t>
  </si>
  <si>
    <t>UREĐENJE PUČKIH DOMOVA</t>
  </si>
  <si>
    <t>Kapitalni projekt:Dogradnja doma i izmjena krovišta</t>
  </si>
  <si>
    <t>Dom Vidrenjak</t>
  </si>
  <si>
    <t>Kapitalni projekt:Uređenje pučkog doma u Kompatoru</t>
  </si>
  <si>
    <t>Rashodi za nabavu proizv. dugotrajne imovine</t>
  </si>
  <si>
    <t>Dom Kompator</t>
  </si>
  <si>
    <t>Kapitalni projekt:Uređenje pučkog doma u Okolima</t>
  </si>
  <si>
    <t>Dom DVD Okoli</t>
  </si>
  <si>
    <t>Kapitalni projekt:Uređenje pučkog doma u Grabrovom Potoku</t>
  </si>
  <si>
    <t>Dom Grabrov Potok</t>
  </si>
  <si>
    <t>GLAVA 03</t>
  </si>
  <si>
    <t>GOSPODARSTVO                                           04</t>
  </si>
  <si>
    <t>Funkcijska klasifikacija:04-Ekonomski poslovi</t>
  </si>
  <si>
    <r>
      <t>Pr</t>
    </r>
    <r>
      <rPr>
        <b/>
        <sz val="8"/>
        <rFont val="Arial"/>
        <family val="2"/>
      </rPr>
      <t>ogram:Poticanje razvoja gospodarstva</t>
    </r>
  </si>
  <si>
    <t>Aktivnost:Subvencije u poljoprivredi</t>
  </si>
  <si>
    <t>Subvencije poljoprivrednicima</t>
  </si>
  <si>
    <t>Subvencije gospodarskim subjektima</t>
  </si>
  <si>
    <t>Aktivnost: Udio u glavnici trg. društva izvan javnog sektora</t>
  </si>
  <si>
    <t>Izdaci za financijsku imovinu</t>
  </si>
  <si>
    <t>Izdaci za dionice i udjele u glavnici</t>
  </si>
  <si>
    <t>Dionice i udjeli u glav. trg. društva izvan javnog sektora</t>
  </si>
  <si>
    <t>GLAVA 04</t>
  </si>
  <si>
    <t>VATROGASTVO I CIVILNA ZAŠTITA</t>
  </si>
  <si>
    <t>Funkcijska klasifikacija:03-Javni red i sigurnost</t>
  </si>
  <si>
    <t>Program: Zaštita od požara</t>
  </si>
  <si>
    <t>Aktivnost: Rad DVD općine</t>
  </si>
  <si>
    <t>Donacije i ostali rashodi</t>
  </si>
  <si>
    <t>Civilna zaštita-gorska služba spašavanja</t>
  </si>
  <si>
    <t>GLAVA  05</t>
  </si>
  <si>
    <t>JAVNE POTREBE U ZDRAVSTVU                 07</t>
  </si>
  <si>
    <t>Funkcijska klasifikacija: 07- Zdravstvo</t>
  </si>
  <si>
    <t>Program: Dodatne usluge u zdravstvu</t>
  </si>
  <si>
    <t>Aktivnost: Poslovi deratizacije</t>
  </si>
  <si>
    <t>Nadzor nad provedbom deratizacije</t>
  </si>
  <si>
    <t>Aktivnost: Troškovi prijevoza laboratorijskih uzoraka</t>
  </si>
  <si>
    <t>Ostale zdravstvene usluge-laboratorij</t>
  </si>
  <si>
    <t>GLAVA  06</t>
  </si>
  <si>
    <t>JAVNE USTANOVE PREDŠKOLSKOG ODGOJA I OSNOVNOG OBRAZOVANJA   09</t>
  </si>
  <si>
    <t xml:space="preserve">Funkcijska klasifikacija: 09- Obrazovanje                             </t>
  </si>
  <si>
    <t>Program 01- Program predškolskog odgoja</t>
  </si>
  <si>
    <t xml:space="preserve">Aktivnost: Odgojno i administrativno tehničko osoblje                      </t>
  </si>
  <si>
    <t xml:space="preserve">Korisnik: </t>
  </si>
  <si>
    <r>
      <t>D</t>
    </r>
    <r>
      <rPr>
        <b/>
        <sz val="8"/>
        <rFont val="Arial"/>
        <family val="2"/>
      </rPr>
      <t>JEČJI VRTIĆ LUDINA</t>
    </r>
  </si>
  <si>
    <t>PRIJENOS DJEČJI VRTIĆ</t>
  </si>
  <si>
    <t>Plaće za redovan rad</t>
  </si>
  <si>
    <t>Doprinosi za zdravstveno osiguranje</t>
  </si>
  <si>
    <t>Naknade za prijevoz</t>
  </si>
  <si>
    <t>Energija  (elektr. energ., plin )</t>
  </si>
  <si>
    <t>Usluge tekućeg i investicijskog održavanj građ. objekata</t>
  </si>
  <si>
    <t>Komunalne usluge (voda, smeće,dimnjačar i ostale komunalne usluge)</t>
  </si>
  <si>
    <t>Izrada vanjske tipske ograde s prednje strane Vrtića</t>
  </si>
  <si>
    <t>Uredski namještaj</t>
  </si>
  <si>
    <t>Program 02: Javne potrebe iznad standarda u školstvu</t>
  </si>
  <si>
    <t>Aktivnost: Sufinanciranje troškova školske kuhinje</t>
  </si>
  <si>
    <t>Korisnik: OSNOVNA ŠKOLA LUDINA</t>
  </si>
  <si>
    <t xml:space="preserve">Ostali rashodi </t>
  </si>
  <si>
    <t>Tekući projekt: Sufinanc. uređenja zgrade škole i podr.škola</t>
  </si>
  <si>
    <t xml:space="preserve">Korisnik:   </t>
  </si>
  <si>
    <t>OSNOVNA ŠKOLA LUDINA</t>
  </si>
  <si>
    <t>Ostale tekuće donacije</t>
  </si>
  <si>
    <t>Uređenje škole V. Ludina i zgrada područnih škola</t>
  </si>
  <si>
    <t>Aktivnost: Stipendiranje učenika i studenata i prijevoz uč.</t>
  </si>
  <si>
    <t>Naknade građanima i kućanstvima</t>
  </si>
  <si>
    <t>Stipendije i školarine  ( 10+30 )</t>
  </si>
  <si>
    <t>Sufinanciranje javnog prijevoza i smještaja u dom</t>
  </si>
  <si>
    <t>GLAVA  07</t>
  </si>
  <si>
    <t>PROGRAM DJELATNOSTI KULTURE        08</t>
  </si>
  <si>
    <t>Funkcijska klasifikacija: 08- Rekreacija, kultura i religija</t>
  </si>
  <si>
    <t>Program 01: Program javnih potreba</t>
  </si>
  <si>
    <t>Aktivnost:Administrativno tehničko osoblje</t>
  </si>
  <si>
    <t>Aktivnost: Administrativno tehničko osoblje                                          Korisnik:KNJIŽNICA I ČITAONICA VELIKA LUDINA</t>
  </si>
  <si>
    <t>Prijenos Knjižnica i čitaonica</t>
  </si>
  <si>
    <t>Doprinosi za zapošljavanje</t>
  </si>
  <si>
    <t xml:space="preserve">Usluge tekućeg i invest. održ. - uređenje objekta </t>
  </si>
  <si>
    <t>Tekući projekt:Nabava uredske opreme</t>
  </si>
  <si>
    <t>Rashodi za nabavu proizv. dugotrajne imov.</t>
  </si>
  <si>
    <t>Računala i računalna oprema</t>
  </si>
  <si>
    <t>Tekući projekt: Nabava proizvedene dugotrajne imovine</t>
  </si>
  <si>
    <t>Knjige u knjižnici</t>
  </si>
  <si>
    <t>Program 02: Program obnove sakralnih objekata</t>
  </si>
  <si>
    <t>Aktivnost: Pomoć za obnovu sakralnih objekata</t>
  </si>
  <si>
    <t>Program 03: Program očuvanja kulturne baštine</t>
  </si>
  <si>
    <t xml:space="preserve">Aktivnost: Djelatnost KUD-a "Mijo Stuparić" </t>
  </si>
  <si>
    <t>GLAVA  08:</t>
  </si>
  <si>
    <t>PROGRAMSKA DJELATNOST SPORTA    08</t>
  </si>
  <si>
    <t>Funkcijska klasifikacija 08: -Rekreacija, kultura i religija</t>
  </si>
  <si>
    <t>Program: Organizacija sportskih aktivnosti</t>
  </si>
  <si>
    <t>Aktivnost: Djelatnost sportskog kluba " Sokol "</t>
  </si>
  <si>
    <t>SPORT</t>
  </si>
  <si>
    <t>Aktivnost: Djelatnost ostalih sportskih društava</t>
  </si>
  <si>
    <t>GLAVA  09:</t>
  </si>
  <si>
    <t>PROGRAMSKA DJELATNOST SOCIJALNE SKRBI                               10</t>
  </si>
  <si>
    <t>Funkcijska klasifikacija: 10- Socijalna skrb</t>
  </si>
  <si>
    <t>Program 01: Program novčane pomoći</t>
  </si>
  <si>
    <t xml:space="preserve">Aktivnost: Novčana pomoć građanima                                  </t>
  </si>
  <si>
    <t>Program 02: Humanitarna skrb kroz udruge građana</t>
  </si>
  <si>
    <t>Aktivnost: UHVIBDR, Udruga slijepih,ostale udruge</t>
  </si>
  <si>
    <t>Aktivnost: Humanitarna djelatnost Crvenog križa</t>
  </si>
  <si>
    <t>III</t>
  </si>
  <si>
    <t>ZAKLJUČNE ODREDBE</t>
  </si>
  <si>
    <t>Godišnji izvještaj o Izvršenju Proračuna Općine Velika Ludina za 2015. godinu</t>
  </si>
  <si>
    <t>objavit će se u "Službenim novinama" Općine Velika Ludina</t>
  </si>
  <si>
    <t>OPĆINSKO VIJEĆE OPĆINE VELIKA LUDINA</t>
  </si>
  <si>
    <t>Klasa:</t>
  </si>
  <si>
    <t>400-06/16-01/02</t>
  </si>
  <si>
    <t>Ur broj:</t>
  </si>
  <si>
    <t>2176/19-04-16-4</t>
  </si>
  <si>
    <t>Predsjednik:</t>
  </si>
  <si>
    <t xml:space="preserve">              Vjekoslav Kamenščak</t>
  </si>
  <si>
    <t>Velika Ludina ,</t>
  </si>
  <si>
    <t>31.05.</t>
  </si>
  <si>
    <t>2016.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</si>
</sst>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0%"/>
    <numFmt numFmtId="167" formatCode="_-* #,##0.00&quot; kn&quot;_-;\-* #,##0.00&quot; kn&quot;_-;_-* \-??&quot; kn&quot;_-;_-@_-"/>
    <numFmt numFmtId="168" formatCode="_-* #,##0.00\ _k_n_-;\-* #,##0.00\ _k_n_-;_-* \-??\ _k_n_-;_-@_-"/>
    <numFmt numFmtId="169" formatCode="#,##0"/>
    <numFmt numFmtId="170" formatCode="0"/>
    <numFmt numFmtId="171" formatCode="0.00"/>
    <numFmt numFmtId="172" formatCode="_-* #,##0\ _k_n_-;\-* #,##0\ _k_n_-;_-* \-??\ _k_n_-;_-@_-"/>
  </numFmts>
  <fonts count="1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11"/>
      <color indexed="10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4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4" fontId="1" fillId="0" borderId="0">
      <alignment/>
      <protection/>
    </xf>
  </cellStyleXfs>
  <cellXfs count="642">
    <xf numFmtId="164" fontId="0" fillId="0" borderId="0" xfId="0" applyAlignment="1">
      <alignment/>
    </xf>
    <xf numFmtId="164" fontId="1" fillId="0" borderId="0" xfId="42">
      <alignment/>
      <protection/>
    </xf>
    <xf numFmtId="164" fontId="1" fillId="0" borderId="0" xfId="42" applyBorder="1" applyAlignment="1">
      <alignment horizontal="center" wrapText="1"/>
      <protection/>
    </xf>
    <xf numFmtId="164" fontId="1" fillId="0" borderId="0" xfId="42" applyAlignment="1">
      <alignment/>
      <protection/>
    </xf>
    <xf numFmtId="164" fontId="1" fillId="0" borderId="0" xfId="42" applyFont="1" applyBorder="1" applyAlignment="1">
      <alignment horizontal="center"/>
      <protection/>
    </xf>
    <xf numFmtId="164" fontId="2" fillId="0" borderId="0" xfId="42" applyFont="1">
      <alignment/>
      <protection/>
    </xf>
    <xf numFmtId="164" fontId="3" fillId="0" borderId="0" xfId="42" applyFont="1">
      <alignment/>
      <protection/>
    </xf>
    <xf numFmtId="164" fontId="4" fillId="0" borderId="0" xfId="42" applyFont="1" applyAlignment="1">
      <alignment horizontal="center"/>
      <protection/>
    </xf>
    <xf numFmtId="164" fontId="5" fillId="0" borderId="0" xfId="42" applyFont="1">
      <alignment/>
      <protection/>
    </xf>
    <xf numFmtId="169" fontId="1" fillId="0" borderId="0" xfId="42" applyNumberFormat="1">
      <alignment/>
      <protection/>
    </xf>
    <xf numFmtId="164" fontId="1" fillId="0" borderId="0" xfId="42" applyAlignment="1">
      <alignment horizontal="center"/>
      <protection/>
    </xf>
    <xf numFmtId="164" fontId="6" fillId="0" borderId="0" xfId="42" applyFont="1">
      <alignment/>
      <protection/>
    </xf>
    <xf numFmtId="169" fontId="6" fillId="0" borderId="0" xfId="42" applyNumberFormat="1" applyFont="1" applyAlignment="1">
      <alignment horizontal="right"/>
      <protection/>
    </xf>
    <xf numFmtId="164" fontId="6" fillId="0" borderId="0" xfId="42" applyFont="1" applyAlignment="1">
      <alignment horizontal="center"/>
      <protection/>
    </xf>
    <xf numFmtId="164" fontId="1" fillId="0" borderId="1" xfId="42" applyBorder="1" applyAlignment="1">
      <alignment horizontal="center"/>
      <protection/>
    </xf>
    <xf numFmtId="164" fontId="6" fillId="0" borderId="1" xfId="42" applyFont="1" applyBorder="1">
      <alignment/>
      <protection/>
    </xf>
    <xf numFmtId="164" fontId="4" fillId="0" borderId="1" xfId="42" applyFont="1" applyBorder="1" applyAlignment="1">
      <alignment horizontal="center" vertical="center" wrapText="1"/>
      <protection/>
    </xf>
    <xf numFmtId="164" fontId="6" fillId="0" borderId="2" xfId="42" applyFont="1" applyBorder="1">
      <alignment/>
      <protection/>
    </xf>
    <xf numFmtId="169" fontId="1" fillId="0" borderId="2" xfId="42" applyNumberFormat="1" applyBorder="1" applyProtection="1">
      <alignment/>
      <protection locked="0"/>
    </xf>
    <xf numFmtId="169" fontId="1" fillId="0" borderId="2" xfId="42" applyNumberFormat="1" applyBorder="1">
      <alignment/>
      <protection/>
    </xf>
    <xf numFmtId="170" fontId="1" fillId="0" borderId="2" xfId="42" applyNumberFormat="1" applyBorder="1">
      <alignment/>
      <protection/>
    </xf>
    <xf numFmtId="169" fontId="0" fillId="2" borderId="2" xfId="42" applyNumberFormat="1" applyFont="1" applyFill="1" applyBorder="1">
      <alignment/>
      <protection/>
    </xf>
    <xf numFmtId="164" fontId="6" fillId="0" borderId="3" xfId="42" applyFont="1" applyBorder="1">
      <alignment/>
      <protection/>
    </xf>
    <xf numFmtId="169" fontId="1" fillId="0" borderId="3" xfId="42" applyNumberFormat="1" applyBorder="1" applyProtection="1">
      <alignment/>
      <protection locked="0"/>
    </xf>
    <xf numFmtId="169" fontId="1" fillId="0" borderId="3" xfId="42" applyNumberFormat="1" applyBorder="1">
      <alignment/>
      <protection/>
    </xf>
    <xf numFmtId="170" fontId="1" fillId="0" borderId="3" xfId="42" applyNumberFormat="1" applyBorder="1">
      <alignment/>
      <protection/>
    </xf>
    <xf numFmtId="169" fontId="0" fillId="2" borderId="3" xfId="42" applyNumberFormat="1" applyFont="1" applyFill="1" applyBorder="1">
      <alignment/>
      <protection/>
    </xf>
    <xf numFmtId="164" fontId="6" fillId="3" borderId="1" xfId="42" applyFont="1" applyFill="1" applyBorder="1">
      <alignment/>
      <protection/>
    </xf>
    <xf numFmtId="169" fontId="1" fillId="3" borderId="1" xfId="42" applyNumberFormat="1" applyFill="1" applyBorder="1" applyProtection="1">
      <alignment/>
      <protection/>
    </xf>
    <xf numFmtId="169" fontId="1" fillId="3" borderId="1" xfId="42" applyNumberFormat="1" applyFill="1" applyBorder="1">
      <alignment/>
      <protection/>
    </xf>
    <xf numFmtId="170" fontId="1" fillId="3" borderId="1" xfId="42" applyNumberFormat="1" applyFill="1" applyBorder="1">
      <alignment/>
      <protection/>
    </xf>
    <xf numFmtId="170" fontId="4" fillId="3" borderId="1" xfId="42" applyNumberFormat="1" applyFont="1" applyFill="1" applyBorder="1">
      <alignment/>
      <protection/>
    </xf>
    <xf numFmtId="164" fontId="4" fillId="0" borderId="0" xfId="42" applyFont="1" applyFill="1" applyAlignment="1">
      <alignment horizontal="center"/>
      <protection/>
    </xf>
    <xf numFmtId="164" fontId="5" fillId="0" borderId="0" xfId="42" applyFont="1" applyFill="1">
      <alignment/>
      <protection/>
    </xf>
    <xf numFmtId="169" fontId="1" fillId="0" borderId="0" xfId="42" applyNumberFormat="1" applyFill="1">
      <alignment/>
      <protection/>
    </xf>
    <xf numFmtId="164" fontId="1" fillId="0" borderId="0" xfId="42" applyFill="1">
      <alignment/>
      <protection/>
    </xf>
    <xf numFmtId="169" fontId="1" fillId="3" borderId="1" xfId="42" applyNumberFormat="1" applyFill="1" applyBorder="1" applyProtection="1">
      <alignment/>
      <protection locked="0"/>
    </xf>
    <xf numFmtId="169" fontId="4" fillId="3" borderId="1" xfId="42" applyNumberFormat="1" applyFont="1" applyFill="1" applyBorder="1">
      <alignment/>
      <protection/>
    </xf>
    <xf numFmtId="169" fontId="4" fillId="3" borderId="1" xfId="42" applyNumberFormat="1" applyFont="1" applyFill="1" applyBorder="1">
      <alignment/>
      <protection/>
    </xf>
    <xf numFmtId="164" fontId="6" fillId="0" borderId="4" xfId="42" applyFont="1" applyFill="1" applyBorder="1">
      <alignment/>
      <protection/>
    </xf>
    <xf numFmtId="169" fontId="1" fillId="0" borderId="4" xfId="42" applyNumberFormat="1" applyFill="1" applyBorder="1" applyProtection="1">
      <alignment/>
      <protection locked="0"/>
    </xf>
    <xf numFmtId="169" fontId="1" fillId="0" borderId="4" xfId="42" applyNumberFormat="1" applyFill="1" applyBorder="1">
      <alignment/>
      <protection/>
    </xf>
    <xf numFmtId="169" fontId="0" fillId="0" borderId="4" xfId="42" applyNumberFormat="1" applyFont="1" applyFill="1" applyBorder="1">
      <alignment/>
      <protection/>
    </xf>
    <xf numFmtId="169" fontId="0" fillId="2" borderId="4" xfId="42" applyNumberFormat="1" applyFont="1" applyFill="1" applyBorder="1">
      <alignment/>
      <protection/>
    </xf>
    <xf numFmtId="164" fontId="6" fillId="0" borderId="5" xfId="42" applyFont="1" applyFill="1" applyBorder="1">
      <alignment/>
      <protection/>
    </xf>
    <xf numFmtId="169" fontId="1" fillId="0" borderId="3" xfId="42" applyNumberFormat="1" applyFill="1" applyBorder="1" applyProtection="1">
      <alignment/>
      <protection locked="0"/>
    </xf>
    <xf numFmtId="169" fontId="1" fillId="0" borderId="3" xfId="42" applyNumberFormat="1" applyFill="1" applyBorder="1">
      <alignment/>
      <protection/>
    </xf>
    <xf numFmtId="169" fontId="0" fillId="0" borderId="3" xfId="42" applyNumberFormat="1" applyFont="1" applyFill="1" applyBorder="1">
      <alignment/>
      <protection/>
    </xf>
    <xf numFmtId="164" fontId="6" fillId="0" borderId="6" xfId="42" applyFont="1" applyFill="1" applyBorder="1">
      <alignment/>
      <protection/>
    </xf>
    <xf numFmtId="169" fontId="1" fillId="0" borderId="5" xfId="42" applyNumberFormat="1" applyFill="1" applyBorder="1" applyProtection="1">
      <alignment/>
      <protection locked="0"/>
    </xf>
    <xf numFmtId="169" fontId="1" fillId="0" borderId="5" xfId="42" applyNumberFormat="1" applyFill="1" applyBorder="1">
      <alignment/>
      <protection/>
    </xf>
    <xf numFmtId="169" fontId="0" fillId="0" borderId="5" xfId="42" applyNumberFormat="1" applyFont="1" applyFill="1" applyBorder="1">
      <alignment/>
      <protection/>
    </xf>
    <xf numFmtId="169" fontId="0" fillId="2" borderId="7" xfId="42" applyNumberFormat="1" applyFont="1" applyFill="1" applyBorder="1">
      <alignment/>
      <protection/>
    </xf>
    <xf numFmtId="171" fontId="0" fillId="2" borderId="7" xfId="42" applyNumberFormat="1" applyFont="1" applyFill="1" applyBorder="1">
      <alignment/>
      <protection/>
    </xf>
    <xf numFmtId="164" fontId="6" fillId="3" borderId="1" xfId="42" applyFont="1" applyFill="1" applyBorder="1" applyAlignment="1">
      <alignment wrapText="1"/>
      <protection/>
    </xf>
    <xf numFmtId="164" fontId="7" fillId="0" borderId="0" xfId="20" applyFont="1" applyBorder="1" applyAlignment="1" applyProtection="1">
      <alignment horizontal="center" vertical="center" wrapText="1"/>
      <protection/>
    </xf>
    <xf numFmtId="164" fontId="0" fillId="0" borderId="1" xfId="20" applyFont="1" applyBorder="1" applyAlignment="1" applyProtection="1">
      <alignment horizontal="center" vertical="center" wrapText="1"/>
      <protection/>
    </xf>
    <xf numFmtId="164" fontId="6" fillId="0" borderId="1" xfId="20" applyFont="1" applyBorder="1" applyAlignment="1" applyProtection="1">
      <alignment horizontal="center" vertical="center" wrapText="1"/>
      <protection/>
    </xf>
    <xf numFmtId="164" fontId="0" fillId="0" borderId="1" xfId="20" applyFont="1" applyBorder="1" applyAlignment="1">
      <alignment horizontal="center" vertical="center" wrapText="1"/>
      <protection/>
    </xf>
    <xf numFmtId="164" fontId="0" fillId="0" borderId="8" xfId="20" applyFont="1" applyBorder="1" applyAlignment="1">
      <alignment horizontal="center" vertical="center" wrapText="1"/>
      <protection/>
    </xf>
    <xf numFmtId="164" fontId="6" fillId="0" borderId="1" xfId="20" applyFont="1" applyBorder="1" applyAlignment="1" applyProtection="1">
      <alignment horizontal="center"/>
      <protection/>
    </xf>
    <xf numFmtId="164" fontId="6" fillId="0" borderId="1" xfId="20" applyFont="1" applyBorder="1" applyAlignment="1" applyProtection="1">
      <alignment horizontal="center" wrapText="1"/>
      <protection/>
    </xf>
    <xf numFmtId="164" fontId="6" fillId="0" borderId="8" xfId="20" applyFont="1" applyBorder="1" applyAlignment="1" applyProtection="1">
      <alignment horizontal="center"/>
      <protection/>
    </xf>
    <xf numFmtId="164" fontId="6" fillId="0" borderId="1" xfId="20" applyFont="1" applyBorder="1" applyAlignment="1">
      <alignment horizontal="center"/>
      <protection/>
    </xf>
    <xf numFmtId="164" fontId="8" fillId="4" borderId="1" xfId="20" applyFont="1" applyFill="1" applyBorder="1" applyAlignment="1" applyProtection="1">
      <alignment horizontal="left"/>
      <protection/>
    </xf>
    <xf numFmtId="164" fontId="9" fillId="4" borderId="1" xfId="20" applyFont="1" applyFill="1" applyBorder="1" applyAlignment="1" applyProtection="1">
      <alignment wrapText="1"/>
      <protection/>
    </xf>
    <xf numFmtId="169" fontId="8" fillId="4" borderId="1" xfId="20" applyNumberFormat="1" applyFont="1" applyFill="1" applyBorder="1" applyProtection="1">
      <alignment/>
      <protection/>
    </xf>
    <xf numFmtId="169" fontId="8" fillId="4" borderId="8" xfId="20" applyNumberFormat="1" applyFont="1" applyFill="1" applyBorder="1" applyAlignment="1" applyProtection="1">
      <alignment horizontal="right"/>
      <protection/>
    </xf>
    <xf numFmtId="172" fontId="4" fillId="4" borderId="1" xfId="30" applyNumberFormat="1" applyFont="1" applyFill="1" applyBorder="1" applyAlignment="1" applyProtection="1">
      <alignment horizontal="right"/>
      <protection/>
    </xf>
    <xf numFmtId="164" fontId="4" fillId="5" borderId="2" xfId="20" applyFont="1" applyFill="1" applyBorder="1" applyAlignment="1" applyProtection="1">
      <alignment horizontal="left"/>
      <protection/>
    </xf>
    <xf numFmtId="164" fontId="5" fillId="5" borderId="2" xfId="20" applyFont="1" applyFill="1" applyBorder="1" applyAlignment="1" applyProtection="1">
      <alignment wrapText="1"/>
      <protection/>
    </xf>
    <xf numFmtId="169" fontId="4" fillId="5" borderId="2" xfId="20" applyNumberFormat="1" applyFont="1" applyFill="1" applyBorder="1" applyProtection="1">
      <alignment/>
      <protection/>
    </xf>
    <xf numFmtId="169" fontId="4" fillId="5" borderId="9" xfId="20" applyNumberFormat="1" applyFont="1" applyFill="1" applyBorder="1" applyAlignment="1" applyProtection="1">
      <alignment horizontal="right"/>
      <protection/>
    </xf>
    <xf numFmtId="172" fontId="4" fillId="5" borderId="10" xfId="30" applyNumberFormat="1" applyFont="1" applyFill="1" applyBorder="1" applyAlignment="1" applyProtection="1">
      <alignment/>
      <protection/>
    </xf>
    <xf numFmtId="164" fontId="4" fillId="5" borderId="3" xfId="20" applyFont="1" applyFill="1" applyBorder="1" applyAlignment="1" applyProtection="1">
      <alignment horizontal="left"/>
      <protection/>
    </xf>
    <xf numFmtId="164" fontId="5" fillId="5" borderId="3" xfId="20" applyFont="1" applyFill="1" applyBorder="1" applyAlignment="1" applyProtection="1">
      <alignment wrapText="1"/>
      <protection/>
    </xf>
    <xf numFmtId="169" fontId="4" fillId="5" borderId="3" xfId="20" applyNumberFormat="1" applyFont="1" applyFill="1" applyBorder="1" applyProtection="1">
      <alignment/>
      <protection/>
    </xf>
    <xf numFmtId="169" fontId="4" fillId="5" borderId="11" xfId="20" applyNumberFormat="1" applyFont="1" applyFill="1" applyBorder="1" applyAlignment="1" applyProtection="1">
      <alignment horizontal="right"/>
      <protection/>
    </xf>
    <xf numFmtId="172" fontId="4" fillId="5" borderId="3" xfId="30" applyNumberFormat="1" applyFont="1" applyFill="1" applyBorder="1" applyAlignment="1" applyProtection="1">
      <alignment/>
      <protection/>
    </xf>
    <xf numFmtId="164" fontId="0" fillId="0" borderId="3" xfId="20" applyBorder="1" applyAlignment="1" applyProtection="1">
      <alignment horizontal="left"/>
      <protection/>
    </xf>
    <xf numFmtId="164" fontId="6" fillId="0" borderId="3" xfId="20" applyFont="1" applyBorder="1" applyAlignment="1" applyProtection="1">
      <alignment wrapText="1"/>
      <protection/>
    </xf>
    <xf numFmtId="169" fontId="0" fillId="0" borderId="3" xfId="20" applyNumberFormat="1" applyFont="1" applyBorder="1" applyProtection="1">
      <alignment/>
      <protection/>
    </xf>
    <xf numFmtId="169" fontId="0" fillId="2" borderId="12" xfId="20" applyNumberFormat="1" applyFont="1" applyFill="1" applyBorder="1" applyAlignment="1" applyProtection="1">
      <alignment horizontal="right"/>
      <protection/>
    </xf>
    <xf numFmtId="172" fontId="0" fillId="0" borderId="7" xfId="30" applyNumberFormat="1" applyFont="1" applyFill="1" applyBorder="1" applyAlignment="1" applyProtection="1">
      <alignment horizontal="right"/>
      <protection/>
    </xf>
    <xf numFmtId="172" fontId="4" fillId="5" borderId="3" xfId="30" applyNumberFormat="1" applyFont="1" applyFill="1" applyBorder="1" applyAlignment="1" applyProtection="1">
      <alignment horizontal="right" vertical="center"/>
      <protection/>
    </xf>
    <xf numFmtId="169" fontId="0" fillId="2" borderId="11" xfId="20" applyNumberFormat="1" applyFont="1" applyFill="1" applyBorder="1" applyAlignment="1" applyProtection="1">
      <alignment horizontal="right"/>
      <protection/>
    </xf>
    <xf numFmtId="172" fontId="0" fillId="0" borderId="3" xfId="30" applyNumberFormat="1" applyFont="1" applyFill="1" applyBorder="1" applyAlignment="1" applyProtection="1">
      <alignment horizontal="right"/>
      <protection/>
    </xf>
    <xf numFmtId="169" fontId="4" fillId="5" borderId="12" xfId="20" applyNumberFormat="1" applyFont="1" applyFill="1" applyBorder="1" applyAlignment="1" applyProtection="1">
      <alignment horizontal="right"/>
      <protection/>
    </xf>
    <xf numFmtId="172" fontId="4" fillId="5" borderId="7" xfId="30" applyNumberFormat="1" applyFont="1" applyFill="1" applyBorder="1" applyAlignment="1" applyProtection="1">
      <alignment horizontal="right"/>
      <protection/>
    </xf>
    <xf numFmtId="164" fontId="4" fillId="5" borderId="11" xfId="20" applyNumberFormat="1" applyFont="1" applyFill="1" applyBorder="1" applyAlignment="1" applyProtection="1">
      <alignment horizontal="right"/>
      <protection/>
    </xf>
    <xf numFmtId="172" fontId="4" fillId="5" borderId="3" xfId="30" applyNumberFormat="1" applyFont="1" applyFill="1" applyBorder="1" applyAlignment="1" applyProtection="1">
      <alignment horizontal="right"/>
      <protection/>
    </xf>
    <xf numFmtId="164" fontId="0" fillId="0" borderId="3" xfId="20" applyFont="1" applyBorder="1" applyAlignment="1" applyProtection="1">
      <alignment horizontal="left"/>
      <protection/>
    </xf>
    <xf numFmtId="169" fontId="0" fillId="2" borderId="13" xfId="20" applyNumberFormat="1" applyFont="1" applyFill="1" applyBorder="1" applyAlignment="1" applyProtection="1">
      <alignment horizontal="right"/>
      <protection/>
    </xf>
    <xf numFmtId="172" fontId="0" fillId="0" borderId="6" xfId="30" applyNumberFormat="1" applyFont="1" applyFill="1" applyBorder="1" applyAlignment="1" applyProtection="1">
      <alignment horizontal="right"/>
      <protection/>
    </xf>
    <xf numFmtId="164" fontId="0" fillId="2" borderId="3" xfId="20" applyFont="1" applyFill="1" applyBorder="1" applyAlignment="1" applyProtection="1">
      <alignment horizontal="left"/>
      <protection/>
    </xf>
    <xf numFmtId="164" fontId="6" fillId="2" borderId="3" xfId="20" applyFont="1" applyFill="1" applyBorder="1" applyAlignment="1" applyProtection="1">
      <alignment wrapText="1"/>
      <protection/>
    </xf>
    <xf numFmtId="169" fontId="0" fillId="2" borderId="3" xfId="20" applyNumberFormat="1" applyFont="1" applyFill="1" applyBorder="1" applyProtection="1">
      <alignment/>
      <protection/>
    </xf>
    <xf numFmtId="169" fontId="0" fillId="0" borderId="11" xfId="20" applyNumberFormat="1" applyFont="1" applyBorder="1" applyAlignment="1" applyProtection="1">
      <alignment horizontal="right"/>
      <protection/>
    </xf>
    <xf numFmtId="172" fontId="0" fillId="0" borderId="5" xfId="30" applyNumberFormat="1" applyFont="1" applyFill="1" applyBorder="1" applyAlignment="1" applyProtection="1">
      <alignment horizontal="right"/>
      <protection/>
    </xf>
    <xf numFmtId="164" fontId="4" fillId="5" borderId="3" xfId="20" applyFont="1" applyFill="1" applyBorder="1" applyAlignment="1" applyProtection="1">
      <alignment horizontal="left"/>
      <protection/>
    </xf>
    <xf numFmtId="164" fontId="5" fillId="5" borderId="3" xfId="20" applyFont="1" applyFill="1" applyBorder="1" applyAlignment="1" applyProtection="1">
      <alignment wrapText="1"/>
      <protection/>
    </xf>
    <xf numFmtId="164" fontId="0" fillId="2" borderId="2" xfId="20" applyFont="1" applyFill="1" applyBorder="1" applyAlignment="1" applyProtection="1">
      <alignment horizontal="left"/>
      <protection/>
    </xf>
    <xf numFmtId="164" fontId="6" fillId="2" borderId="2" xfId="20" applyFont="1" applyFill="1" applyBorder="1" applyAlignment="1" applyProtection="1">
      <alignment wrapText="1"/>
      <protection/>
    </xf>
    <xf numFmtId="169" fontId="0" fillId="2" borderId="2" xfId="20" applyNumberFormat="1" applyFont="1" applyFill="1" applyBorder="1" applyProtection="1">
      <alignment/>
      <protection/>
    </xf>
    <xf numFmtId="169" fontId="0" fillId="2" borderId="14" xfId="20" applyNumberFormat="1" applyFont="1" applyFill="1" applyBorder="1" applyAlignment="1" applyProtection="1">
      <alignment horizontal="right"/>
      <protection/>
    </xf>
    <xf numFmtId="164" fontId="0" fillId="2" borderId="6" xfId="20" applyFont="1" applyFill="1" applyBorder="1" applyAlignment="1" applyProtection="1">
      <alignment horizontal="left"/>
      <protection/>
    </xf>
    <xf numFmtId="169" fontId="0" fillId="2" borderId="3" xfId="20" applyNumberFormat="1" applyFont="1" applyFill="1" applyBorder="1" applyAlignment="1" applyProtection="1">
      <alignment horizontal="right"/>
      <protection/>
    </xf>
    <xf numFmtId="164" fontId="4" fillId="5" borderId="2" xfId="20" applyFont="1" applyFill="1" applyBorder="1" applyAlignment="1" applyProtection="1">
      <alignment horizontal="left"/>
      <protection/>
    </xf>
    <xf numFmtId="164" fontId="6" fillId="5" borderId="2" xfId="20" applyFont="1" applyFill="1" applyBorder="1" applyAlignment="1" applyProtection="1">
      <alignment wrapText="1"/>
      <protection/>
    </xf>
    <xf numFmtId="169" fontId="4" fillId="5" borderId="2" xfId="20" applyNumberFormat="1" applyFont="1" applyFill="1" applyBorder="1" applyProtection="1">
      <alignment/>
      <protection/>
    </xf>
    <xf numFmtId="169" fontId="4" fillId="5" borderId="2" xfId="20" applyNumberFormat="1" applyFont="1" applyFill="1" applyBorder="1" applyAlignment="1" applyProtection="1">
      <alignment horizontal="right"/>
      <protection/>
    </xf>
    <xf numFmtId="169" fontId="4" fillId="5" borderId="3" xfId="20" applyNumberFormat="1" applyFont="1" applyFill="1" applyBorder="1" applyAlignment="1" applyProtection="1">
      <alignment horizontal="right"/>
      <protection/>
    </xf>
    <xf numFmtId="169" fontId="4" fillId="5" borderId="3" xfId="20" applyNumberFormat="1" applyFont="1" applyFill="1" applyBorder="1" applyProtection="1">
      <alignment/>
      <protection/>
    </xf>
    <xf numFmtId="169" fontId="4" fillId="5" borderId="7" xfId="20" applyNumberFormat="1" applyFont="1" applyFill="1" applyBorder="1" applyAlignment="1" applyProtection="1">
      <alignment horizontal="right"/>
      <protection/>
    </xf>
    <xf numFmtId="164" fontId="0" fillId="2" borderId="15" xfId="20" applyFont="1" applyFill="1" applyBorder="1" applyAlignment="1" applyProtection="1">
      <alignment horizontal="left"/>
      <protection/>
    </xf>
    <xf numFmtId="164" fontId="6" fillId="2" borderId="15" xfId="20" applyFont="1" applyFill="1" applyBorder="1" applyAlignment="1" applyProtection="1">
      <alignment wrapText="1"/>
      <protection/>
    </xf>
    <xf numFmtId="169" fontId="0" fillId="2" borderId="15" xfId="20" applyNumberFormat="1" applyFont="1" applyFill="1" applyBorder="1" applyProtection="1">
      <alignment/>
      <protection/>
    </xf>
    <xf numFmtId="169" fontId="0" fillId="2" borderId="16" xfId="20" applyNumberFormat="1" applyFont="1" applyFill="1" applyBorder="1" applyAlignment="1" applyProtection="1">
      <alignment horizontal="right"/>
      <protection/>
    </xf>
    <xf numFmtId="169" fontId="0" fillId="2" borderId="6" xfId="20" applyNumberFormat="1" applyFont="1" applyFill="1" applyBorder="1" applyAlignment="1" applyProtection="1">
      <alignment horizontal="right"/>
      <protection/>
    </xf>
    <xf numFmtId="169" fontId="8" fillId="4" borderId="1" xfId="20" applyNumberFormat="1" applyFont="1" applyFill="1" applyBorder="1" applyProtection="1">
      <alignment/>
      <protection/>
    </xf>
    <xf numFmtId="169" fontId="4" fillId="4" borderId="8" xfId="20" applyNumberFormat="1" applyFont="1" applyFill="1" applyBorder="1" applyAlignment="1" applyProtection="1">
      <alignment horizontal="right"/>
      <protection/>
    </xf>
    <xf numFmtId="172" fontId="0" fillId="4" borderId="1" xfId="30" applyNumberFormat="1" applyFont="1" applyFill="1" applyBorder="1" applyAlignment="1" applyProtection="1">
      <alignment horizontal="right"/>
      <protection/>
    </xf>
    <xf numFmtId="169" fontId="4" fillId="5" borderId="14" xfId="20" applyNumberFormat="1" applyFont="1" applyFill="1" applyBorder="1" applyAlignment="1" applyProtection="1">
      <alignment horizontal="right"/>
      <protection/>
    </xf>
    <xf numFmtId="172" fontId="4" fillId="5" borderId="10" xfId="30" applyNumberFormat="1" applyFont="1" applyFill="1" applyBorder="1" applyAlignment="1" applyProtection="1">
      <alignment horizontal="right"/>
      <protection/>
    </xf>
    <xf numFmtId="172" fontId="0" fillId="0" borderId="2" xfId="30" applyNumberFormat="1" applyFont="1" applyFill="1" applyBorder="1" applyAlignment="1" applyProtection="1">
      <alignment horizontal="right"/>
      <protection/>
    </xf>
    <xf numFmtId="172" fontId="4" fillId="5" borderId="2" xfId="30" applyNumberFormat="1" applyFont="1" applyFill="1" applyBorder="1" applyAlignment="1" applyProtection="1">
      <alignment horizontal="right"/>
      <protection/>
    </xf>
    <xf numFmtId="164" fontId="0" fillId="0" borderId="6" xfId="20" applyBorder="1" applyAlignment="1" applyProtection="1">
      <alignment horizontal="left"/>
      <protection/>
    </xf>
    <xf numFmtId="164" fontId="6" fillId="0" borderId="6" xfId="20" applyFont="1" applyBorder="1" applyAlignment="1" applyProtection="1">
      <alignment wrapText="1"/>
      <protection/>
    </xf>
    <xf numFmtId="169" fontId="0" fillId="0" borderId="6" xfId="20" applyNumberFormat="1" applyFont="1" applyBorder="1" applyProtection="1">
      <alignment/>
      <protection/>
    </xf>
    <xf numFmtId="169" fontId="0" fillId="0" borderId="13" xfId="20" applyNumberFormat="1" applyFont="1" applyBorder="1" applyAlignment="1" applyProtection="1">
      <alignment horizontal="right"/>
      <protection/>
    </xf>
    <xf numFmtId="164" fontId="10" fillId="0" borderId="0" xfId="20" applyFont="1" applyBorder="1" applyAlignment="1" applyProtection="1">
      <alignment horizontal="center"/>
      <protection/>
    </xf>
    <xf numFmtId="164" fontId="10" fillId="0" borderId="0" xfId="20" applyFont="1" applyBorder="1" applyAlignment="1" applyProtection="1">
      <alignment horizontal="center"/>
      <protection locked="0"/>
    </xf>
    <xf numFmtId="164" fontId="10" fillId="0" borderId="0" xfId="20" applyFont="1" applyAlignment="1" applyProtection="1">
      <alignment/>
      <protection/>
    </xf>
    <xf numFmtId="164" fontId="0" fillId="0" borderId="10" xfId="20" applyFont="1" applyBorder="1" applyAlignment="1" applyProtection="1">
      <alignment horizontal="center" vertical="center" wrapText="1"/>
      <protection/>
    </xf>
    <xf numFmtId="164" fontId="6" fillId="0" borderId="10" xfId="20" applyFont="1" applyBorder="1" applyAlignment="1" applyProtection="1">
      <alignment horizontal="center" vertical="center" wrapText="1"/>
      <protection/>
    </xf>
    <xf numFmtId="164" fontId="8" fillId="4" borderId="1" xfId="20" applyFont="1" applyFill="1" applyBorder="1" applyAlignment="1" applyProtection="1">
      <alignment horizontal="left" wrapText="1"/>
      <protection/>
    </xf>
    <xf numFmtId="164" fontId="8" fillId="4" borderId="1" xfId="20" applyFont="1" applyFill="1" applyBorder="1" applyAlignment="1" applyProtection="1">
      <alignment wrapText="1"/>
      <protection/>
    </xf>
    <xf numFmtId="169" fontId="4" fillId="4" borderId="1" xfId="20" applyNumberFormat="1" applyFont="1" applyFill="1" applyBorder="1" applyProtection="1">
      <alignment/>
      <protection/>
    </xf>
    <xf numFmtId="164" fontId="4" fillId="5" borderId="7" xfId="20" applyFont="1" applyFill="1" applyBorder="1" applyAlignment="1" applyProtection="1">
      <alignment horizontal="left" wrapText="1"/>
      <protection/>
    </xf>
    <xf numFmtId="164" fontId="4" fillId="5" borderId="7" xfId="20" applyFont="1" applyFill="1" applyBorder="1" applyAlignment="1" applyProtection="1">
      <alignment wrapText="1"/>
      <protection/>
    </xf>
    <xf numFmtId="169" fontId="4" fillId="5" borderId="7" xfId="20" applyNumberFormat="1" applyFont="1" applyFill="1" applyBorder="1" applyProtection="1">
      <alignment/>
      <protection/>
    </xf>
    <xf numFmtId="169" fontId="4" fillId="5" borderId="4" xfId="20" applyNumberFormat="1" applyFont="1" applyFill="1" applyBorder="1" applyProtection="1">
      <alignment/>
      <protection/>
    </xf>
    <xf numFmtId="164" fontId="0" fillId="0" borderId="3" xfId="20" applyFont="1" applyBorder="1" applyAlignment="1" applyProtection="1">
      <alignment horizontal="left" wrapText="1"/>
      <protection/>
    </xf>
    <xf numFmtId="164" fontId="0" fillId="0" borderId="3" xfId="20" applyFont="1" applyBorder="1" applyAlignment="1" applyProtection="1">
      <alignment wrapText="1"/>
      <protection/>
    </xf>
    <xf numFmtId="169" fontId="0" fillId="2" borderId="7" xfId="20" applyNumberFormat="1" applyFont="1" applyFill="1" applyBorder="1" applyProtection="1">
      <alignment/>
      <protection/>
    </xf>
    <xf numFmtId="169" fontId="0" fillId="2" borderId="3" xfId="20" applyNumberFormat="1" applyFont="1" applyFill="1" applyBorder="1" applyProtection="1">
      <alignment/>
      <protection/>
    </xf>
    <xf numFmtId="164" fontId="4" fillId="5" borderId="3" xfId="20" applyFont="1" applyFill="1" applyBorder="1" applyAlignment="1" applyProtection="1">
      <alignment horizontal="left" wrapText="1"/>
      <protection/>
    </xf>
    <xf numFmtId="164" fontId="4" fillId="5" borderId="3" xfId="20" applyFont="1" applyFill="1" applyBorder="1" applyAlignment="1" applyProtection="1">
      <alignment wrapText="1"/>
      <protection/>
    </xf>
    <xf numFmtId="169" fontId="0" fillId="0" borderId="3" xfId="20" applyNumberFormat="1" applyFont="1" applyFill="1" applyBorder="1" applyProtection="1">
      <alignment/>
      <protection/>
    </xf>
    <xf numFmtId="164" fontId="0" fillId="0" borderId="5" xfId="20" applyFont="1" applyBorder="1" applyAlignment="1" applyProtection="1">
      <alignment horizontal="left" wrapText="1"/>
      <protection/>
    </xf>
    <xf numFmtId="164" fontId="0" fillId="0" borderId="5" xfId="20" applyFont="1" applyBorder="1" applyAlignment="1" applyProtection="1">
      <alignment wrapText="1"/>
      <protection/>
    </xf>
    <xf numFmtId="169" fontId="0" fillId="2" borderId="5" xfId="20" applyNumberFormat="1" applyFont="1" applyFill="1" applyBorder="1" applyProtection="1">
      <alignment/>
      <protection/>
    </xf>
    <xf numFmtId="164" fontId="4" fillId="5" borderId="5" xfId="20" applyFont="1" applyFill="1" applyBorder="1" applyAlignment="1" applyProtection="1">
      <alignment horizontal="left" wrapText="1"/>
      <protection/>
    </xf>
    <xf numFmtId="164" fontId="4" fillId="5" borderId="5" xfId="20" applyFont="1" applyFill="1" applyBorder="1" applyAlignment="1" applyProtection="1">
      <alignment wrapText="1"/>
      <protection/>
    </xf>
    <xf numFmtId="169" fontId="4" fillId="5" borderId="5" xfId="20" applyNumberFormat="1" applyFont="1" applyFill="1" applyBorder="1" applyProtection="1">
      <alignment/>
      <protection/>
    </xf>
    <xf numFmtId="164" fontId="0" fillId="0" borderId="6" xfId="20" applyFont="1" applyBorder="1" applyAlignment="1" applyProtection="1">
      <alignment horizontal="left" wrapText="1"/>
      <protection/>
    </xf>
    <xf numFmtId="164" fontId="0" fillId="0" borderId="6" xfId="20" applyFont="1" applyBorder="1" applyAlignment="1" applyProtection="1">
      <alignment wrapText="1"/>
      <protection/>
    </xf>
    <xf numFmtId="169" fontId="0" fillId="0" borderId="6" xfId="20" applyNumberFormat="1" applyFont="1" applyFill="1" applyBorder="1" applyProtection="1">
      <alignment/>
      <protection/>
    </xf>
    <xf numFmtId="169" fontId="0" fillId="2" borderId="15" xfId="20" applyNumberFormat="1" applyFont="1" applyFill="1" applyBorder="1" applyProtection="1">
      <alignment/>
      <protection/>
    </xf>
    <xf numFmtId="164" fontId="7" fillId="0" borderId="0" xfId="20" applyFont="1" applyBorder="1" applyAlignment="1" applyProtection="1">
      <alignment horizontal="center" wrapText="1"/>
      <protection/>
    </xf>
    <xf numFmtId="164" fontId="6" fillId="0" borderId="17" xfId="20" applyFont="1" applyBorder="1" applyAlignment="1" applyProtection="1">
      <alignment horizontal="center" vertical="center" wrapText="1"/>
      <protection/>
    </xf>
    <xf numFmtId="164" fontId="0" fillId="0" borderId="10" xfId="20" applyFont="1" applyBorder="1" applyAlignment="1" applyProtection="1">
      <alignment horizontal="center" vertical="center" wrapText="1"/>
      <protection/>
    </xf>
    <xf numFmtId="164" fontId="0" fillId="0" borderId="1" xfId="20" applyFont="1" applyBorder="1" applyAlignment="1">
      <alignment horizontal="center" vertical="center" wrapText="1"/>
      <protection/>
    </xf>
    <xf numFmtId="164" fontId="6" fillId="0" borderId="18" xfId="20" applyFont="1" applyBorder="1" applyAlignment="1" applyProtection="1">
      <alignment horizontal="center" wrapText="1"/>
      <protection/>
    </xf>
    <xf numFmtId="164" fontId="6" fillId="4" borderId="1" xfId="20" applyFont="1" applyFill="1" applyBorder="1" applyAlignment="1" applyProtection="1">
      <alignment horizontal="center"/>
      <protection/>
    </xf>
    <xf numFmtId="164" fontId="6" fillId="4" borderId="18" xfId="20" applyFont="1" applyFill="1" applyBorder="1" applyAlignment="1" applyProtection="1">
      <alignment horizontal="center" wrapText="1"/>
      <protection/>
    </xf>
    <xf numFmtId="164" fontId="6" fillId="4" borderId="1" xfId="20" applyFont="1" applyFill="1" applyBorder="1" applyAlignment="1" applyProtection="1">
      <alignment horizontal="center" wrapText="1"/>
      <protection/>
    </xf>
    <xf numFmtId="169" fontId="6" fillId="4" borderId="1" xfId="20" applyNumberFormat="1" applyFont="1" applyFill="1" applyBorder="1" applyAlignment="1" applyProtection="1">
      <alignment horizontal="center"/>
      <protection/>
    </xf>
    <xf numFmtId="164" fontId="9" fillId="4" borderId="18" xfId="20" applyFont="1" applyFill="1" applyBorder="1" applyAlignment="1" applyProtection="1">
      <alignment wrapText="1"/>
      <protection/>
    </xf>
    <xf numFmtId="169" fontId="8" fillId="4" borderId="1" xfId="20" applyNumberFormat="1" applyFont="1" applyFill="1" applyBorder="1" applyAlignment="1" applyProtection="1">
      <alignment wrapText="1"/>
      <protection/>
    </xf>
    <xf numFmtId="164" fontId="5" fillId="5" borderId="19" xfId="20" applyFont="1" applyFill="1" applyBorder="1" applyAlignment="1" applyProtection="1">
      <alignment wrapText="1"/>
      <protection/>
    </xf>
    <xf numFmtId="169" fontId="4" fillId="5" borderId="2" xfId="20" applyNumberFormat="1" applyFont="1" applyFill="1" applyBorder="1" applyAlignment="1" applyProtection="1">
      <alignment wrapText="1"/>
      <protection/>
    </xf>
    <xf numFmtId="169" fontId="4" fillId="5" borderId="10" xfId="20" applyNumberFormat="1" applyFont="1" applyFill="1" applyBorder="1" applyProtection="1">
      <alignment/>
      <protection/>
    </xf>
    <xf numFmtId="169" fontId="8" fillId="5" borderId="10" xfId="20" applyNumberFormat="1" applyFont="1" applyFill="1" applyBorder="1" applyProtection="1">
      <alignment/>
      <protection/>
    </xf>
    <xf numFmtId="164" fontId="0" fillId="5" borderId="3" xfId="20" applyFont="1" applyFill="1" applyBorder="1" applyAlignment="1" applyProtection="1">
      <alignment horizontal="left"/>
      <protection/>
    </xf>
    <xf numFmtId="164" fontId="6" fillId="5" borderId="20" xfId="20" applyFont="1" applyFill="1" applyBorder="1" applyAlignment="1" applyProtection="1">
      <alignment wrapText="1"/>
      <protection/>
    </xf>
    <xf numFmtId="169" fontId="0" fillId="5" borderId="3" xfId="20" applyNumberFormat="1" applyFont="1" applyFill="1" applyBorder="1" applyAlignment="1" applyProtection="1">
      <alignment wrapText="1"/>
      <protection/>
    </xf>
    <xf numFmtId="169" fontId="0" fillId="5" borderId="3" xfId="20" applyNumberFormat="1" applyFont="1" applyFill="1" applyBorder="1" applyProtection="1">
      <alignment/>
      <protection/>
    </xf>
    <xf numFmtId="169" fontId="0" fillId="5" borderId="3" xfId="20" applyNumberFormat="1" applyFont="1" applyFill="1" applyBorder="1" applyProtection="1">
      <alignment/>
      <protection/>
    </xf>
    <xf numFmtId="164" fontId="6" fillId="0" borderId="20" xfId="20" applyFont="1" applyBorder="1" applyAlignment="1" applyProtection="1">
      <alignment wrapText="1"/>
      <protection/>
    </xf>
    <xf numFmtId="169" fontId="0" fillId="0" borderId="3" xfId="20" applyNumberFormat="1" applyFont="1" applyBorder="1" applyAlignment="1" applyProtection="1">
      <alignment wrapText="1"/>
      <protection/>
    </xf>
    <xf numFmtId="164" fontId="5" fillId="5" borderId="20" xfId="20" applyFont="1" applyFill="1" applyBorder="1" applyAlignment="1" applyProtection="1">
      <alignment wrapText="1"/>
      <protection/>
    </xf>
    <xf numFmtId="169" fontId="4" fillId="5" borderId="3" xfId="20" applyNumberFormat="1" applyFont="1" applyFill="1" applyBorder="1" applyAlignment="1" applyProtection="1">
      <alignment wrapText="1"/>
      <protection/>
    </xf>
    <xf numFmtId="169" fontId="8" fillId="5" borderId="7" xfId="20" applyNumberFormat="1" applyFont="1" applyFill="1" applyBorder="1" applyProtection="1">
      <alignment/>
      <protection/>
    </xf>
    <xf numFmtId="169" fontId="0" fillId="5" borderId="7" xfId="20" applyNumberFormat="1" applyFont="1" applyFill="1" applyBorder="1" applyProtection="1">
      <alignment/>
      <protection/>
    </xf>
    <xf numFmtId="169" fontId="8" fillId="5" borderId="3" xfId="20" applyNumberFormat="1" applyFont="1" applyFill="1" applyBorder="1" applyProtection="1">
      <alignment/>
      <protection/>
    </xf>
    <xf numFmtId="164" fontId="5" fillId="5" borderId="20" xfId="20" applyFont="1" applyFill="1" applyBorder="1" applyAlignment="1" applyProtection="1">
      <alignment wrapText="1"/>
      <protection/>
    </xf>
    <xf numFmtId="169" fontId="0" fillId="2" borderId="1" xfId="20" applyNumberFormat="1" applyFont="1" applyFill="1" applyBorder="1" applyProtection="1">
      <alignment/>
      <protection/>
    </xf>
    <xf numFmtId="164" fontId="4" fillId="6" borderId="3" xfId="20" applyFont="1" applyFill="1" applyBorder="1" applyAlignment="1" applyProtection="1">
      <alignment horizontal="left"/>
      <protection/>
    </xf>
    <xf numFmtId="164" fontId="5" fillId="6" borderId="20" xfId="20" applyFont="1" applyFill="1" applyBorder="1" applyAlignment="1" applyProtection="1">
      <alignment wrapText="1"/>
      <protection/>
    </xf>
    <xf numFmtId="169" fontId="0" fillId="6" borderId="3" xfId="20" applyNumberFormat="1" applyFont="1" applyFill="1" applyBorder="1" applyAlignment="1" applyProtection="1">
      <alignment wrapText="1"/>
      <protection/>
    </xf>
    <xf numFmtId="169" fontId="0" fillId="6" borderId="3" xfId="20" applyNumberFormat="1" applyFont="1" applyFill="1" applyBorder="1" applyProtection="1">
      <alignment/>
      <protection/>
    </xf>
    <xf numFmtId="169" fontId="0" fillId="6" borderId="1" xfId="20" applyNumberFormat="1" applyFont="1" applyFill="1" applyBorder="1" applyProtection="1">
      <alignment/>
      <protection/>
    </xf>
    <xf numFmtId="169" fontId="0" fillId="6" borderId="3" xfId="20" applyNumberFormat="1" applyFont="1" applyFill="1" applyBorder="1" applyProtection="1">
      <alignment/>
      <protection/>
    </xf>
    <xf numFmtId="169" fontId="0" fillId="6" borderId="7" xfId="20" applyNumberFormat="1" applyFont="1" applyFill="1" applyBorder="1" applyProtection="1">
      <alignment/>
      <protection/>
    </xf>
    <xf numFmtId="169" fontId="0" fillId="6" borderId="4" xfId="20" applyNumberFormat="1" applyFont="1" applyFill="1" applyBorder="1" applyProtection="1">
      <alignment/>
      <protection/>
    </xf>
    <xf numFmtId="164" fontId="0" fillId="0" borderId="5" xfId="20" applyFont="1" applyBorder="1" applyAlignment="1" applyProtection="1">
      <alignment horizontal="left"/>
      <protection/>
    </xf>
    <xf numFmtId="164" fontId="6" fillId="0" borderId="21" xfId="20" applyFont="1" applyBorder="1" applyAlignment="1" applyProtection="1">
      <alignment wrapText="1"/>
      <protection/>
    </xf>
    <xf numFmtId="169" fontId="0" fillId="0" borderId="5" xfId="20" applyNumberFormat="1" applyFont="1" applyBorder="1" applyAlignment="1" applyProtection="1">
      <alignment wrapText="1"/>
      <protection/>
    </xf>
    <xf numFmtId="169" fontId="0" fillId="0" borderId="5" xfId="20" applyNumberFormat="1" applyFont="1" applyFill="1" applyBorder="1" applyProtection="1">
      <alignment/>
      <protection/>
    </xf>
    <xf numFmtId="169" fontId="0" fillId="2" borderId="5" xfId="20" applyNumberFormat="1" applyFont="1" applyFill="1" applyBorder="1" applyProtection="1">
      <alignment/>
      <protection/>
    </xf>
    <xf numFmtId="164" fontId="0" fillId="6" borderId="7" xfId="20" applyFont="1" applyFill="1" applyBorder="1" applyAlignment="1" applyProtection="1">
      <alignment horizontal="left"/>
      <protection/>
    </xf>
    <xf numFmtId="164" fontId="6" fillId="6" borderId="22" xfId="20" applyFont="1" applyFill="1" applyBorder="1" applyAlignment="1" applyProtection="1">
      <alignment wrapText="1"/>
      <protection/>
    </xf>
    <xf numFmtId="169" fontId="0" fillId="6" borderId="7" xfId="20" applyNumberFormat="1" applyFont="1" applyFill="1" applyBorder="1" applyAlignment="1" applyProtection="1">
      <alignment wrapText="1"/>
      <protection/>
    </xf>
    <xf numFmtId="169" fontId="0" fillId="6" borderId="7" xfId="20" applyNumberFormat="1" applyFont="1" applyFill="1" applyBorder="1" applyProtection="1">
      <alignment/>
      <protection/>
    </xf>
    <xf numFmtId="164" fontId="0" fillId="5" borderId="1" xfId="20" applyFont="1" applyFill="1" applyBorder="1" applyAlignment="1" applyProtection="1">
      <alignment horizontal="left"/>
      <protection/>
    </xf>
    <xf numFmtId="164" fontId="6" fillId="5" borderId="1" xfId="20" applyFont="1" applyFill="1" applyBorder="1" applyAlignment="1" applyProtection="1">
      <alignment wrapText="1"/>
      <protection/>
    </xf>
    <xf numFmtId="169" fontId="0" fillId="5" borderId="1" xfId="20" applyNumberFormat="1" applyFont="1" applyFill="1" applyBorder="1" applyAlignment="1" applyProtection="1">
      <alignment wrapText="1"/>
      <protection/>
    </xf>
    <xf numFmtId="169" fontId="0" fillId="5" borderId="1" xfId="20" applyNumberFormat="1" applyFont="1" applyFill="1" applyBorder="1" applyProtection="1">
      <alignment/>
      <protection/>
    </xf>
    <xf numFmtId="169" fontId="0" fillId="5" borderId="1" xfId="20" applyNumberFormat="1" applyFont="1" applyFill="1" applyBorder="1" applyProtection="1">
      <alignment/>
      <protection/>
    </xf>
    <xf numFmtId="164" fontId="0" fillId="0" borderId="15" xfId="20" applyFont="1" applyBorder="1" applyAlignment="1" applyProtection="1">
      <alignment horizontal="left"/>
      <protection/>
    </xf>
    <xf numFmtId="164" fontId="6" fillId="0" borderId="23" xfId="20" applyFont="1" applyBorder="1" applyAlignment="1" applyProtection="1">
      <alignment wrapText="1"/>
      <protection/>
    </xf>
    <xf numFmtId="169" fontId="0" fillId="0" borderId="15" xfId="20" applyNumberFormat="1" applyFont="1" applyBorder="1" applyAlignment="1" applyProtection="1">
      <alignment wrapText="1"/>
      <protection/>
    </xf>
    <xf numFmtId="169" fontId="0" fillId="0" borderId="15" xfId="20" applyNumberFormat="1" applyFont="1" applyFill="1" applyBorder="1" applyProtection="1">
      <alignment/>
      <protection/>
    </xf>
    <xf numFmtId="169" fontId="8" fillId="2" borderId="3" xfId="20" applyNumberFormat="1" applyFont="1" applyFill="1" applyBorder="1" applyProtection="1">
      <alignment/>
      <protection/>
    </xf>
    <xf numFmtId="164" fontId="0" fillId="5" borderId="5" xfId="20" applyFont="1" applyFill="1" applyBorder="1" applyAlignment="1" applyProtection="1">
      <alignment horizontal="left"/>
      <protection/>
    </xf>
    <xf numFmtId="164" fontId="6" fillId="5" borderId="21" xfId="20" applyFont="1" applyFill="1" applyBorder="1" applyAlignment="1" applyProtection="1">
      <alignment wrapText="1"/>
      <protection/>
    </xf>
    <xf numFmtId="169" fontId="0" fillId="5" borderId="5" xfId="20" applyNumberFormat="1" applyFont="1" applyFill="1" applyBorder="1" applyAlignment="1" applyProtection="1">
      <alignment wrapText="1"/>
      <protection/>
    </xf>
    <xf numFmtId="169" fontId="0" fillId="5" borderId="5" xfId="20" applyNumberFormat="1" applyFont="1" applyFill="1" applyBorder="1" applyProtection="1">
      <alignment/>
      <protection/>
    </xf>
    <xf numFmtId="164" fontId="0" fillId="0" borderId="7" xfId="20" applyFont="1" applyBorder="1" applyAlignment="1" applyProtection="1">
      <alignment horizontal="left"/>
      <protection/>
    </xf>
    <xf numFmtId="164" fontId="6" fillId="0" borderId="22" xfId="20" applyFont="1" applyBorder="1" applyAlignment="1" applyProtection="1">
      <alignment wrapText="1"/>
      <protection/>
    </xf>
    <xf numFmtId="169" fontId="0" fillId="0" borderId="7" xfId="20" applyNumberFormat="1" applyFont="1" applyBorder="1" applyAlignment="1" applyProtection="1">
      <alignment wrapText="1"/>
      <protection/>
    </xf>
    <xf numFmtId="169" fontId="0" fillId="0" borderId="7" xfId="20" applyNumberFormat="1" applyFont="1" applyFill="1" applyBorder="1" applyProtection="1">
      <alignment/>
      <protection/>
    </xf>
    <xf numFmtId="169" fontId="8" fillId="2" borderId="6" xfId="20" applyNumberFormat="1" applyFont="1" applyFill="1" applyBorder="1" applyProtection="1">
      <alignment/>
      <protection/>
    </xf>
    <xf numFmtId="164" fontId="4" fillId="5" borderId="1" xfId="20" applyFont="1" applyFill="1" applyBorder="1" applyAlignment="1" applyProtection="1">
      <alignment horizontal="left"/>
      <protection/>
    </xf>
    <xf numFmtId="164" fontId="5" fillId="5" borderId="18" xfId="20" applyFont="1" applyFill="1" applyBorder="1" applyAlignment="1" applyProtection="1">
      <alignment wrapText="1"/>
      <protection/>
    </xf>
    <xf numFmtId="169" fontId="4" fillId="5" borderId="1" xfId="20" applyNumberFormat="1" applyFont="1" applyFill="1" applyBorder="1" applyAlignment="1" applyProtection="1">
      <alignment wrapText="1"/>
      <protection/>
    </xf>
    <xf numFmtId="169" fontId="4" fillId="5" borderId="1" xfId="20" applyNumberFormat="1" applyFont="1" applyFill="1" applyBorder="1" applyProtection="1">
      <alignment/>
      <protection/>
    </xf>
    <xf numFmtId="169" fontId="8" fillId="5" borderId="1" xfId="20" applyNumberFormat="1" applyFont="1" applyFill="1" applyBorder="1" applyProtection="1">
      <alignment/>
      <protection/>
    </xf>
    <xf numFmtId="164" fontId="0" fillId="5" borderId="2" xfId="20" applyFont="1" applyFill="1" applyBorder="1" applyAlignment="1" applyProtection="1">
      <alignment horizontal="left"/>
      <protection/>
    </xf>
    <xf numFmtId="164" fontId="6" fillId="5" borderId="24" xfId="20" applyFont="1" applyFill="1" applyBorder="1" applyAlignment="1" applyProtection="1">
      <alignment wrapText="1"/>
      <protection/>
    </xf>
    <xf numFmtId="169" fontId="0" fillId="5" borderId="4" xfId="20" applyNumberFormat="1" applyFont="1" applyFill="1" applyBorder="1" applyAlignment="1" applyProtection="1">
      <alignment wrapText="1"/>
      <protection/>
    </xf>
    <xf numFmtId="169" fontId="0" fillId="5" borderId="2" xfId="20" applyNumberFormat="1" applyFont="1" applyFill="1" applyBorder="1" applyProtection="1">
      <alignment/>
      <protection/>
    </xf>
    <xf numFmtId="169" fontId="0" fillId="5" borderId="4" xfId="20" applyNumberFormat="1" applyFont="1" applyFill="1" applyBorder="1" applyProtection="1">
      <alignment/>
      <protection/>
    </xf>
    <xf numFmtId="164" fontId="0" fillId="0" borderId="2" xfId="20" applyFont="1" applyBorder="1" applyAlignment="1" applyProtection="1">
      <alignment horizontal="left"/>
      <protection/>
    </xf>
    <xf numFmtId="164" fontId="6" fillId="0" borderId="24" xfId="20" applyFont="1" applyBorder="1" applyAlignment="1" applyProtection="1">
      <alignment wrapText="1"/>
      <protection/>
    </xf>
    <xf numFmtId="169" fontId="0" fillId="0" borderId="2" xfId="20" applyNumberFormat="1" applyFont="1" applyBorder="1" applyAlignment="1" applyProtection="1">
      <alignment wrapText="1"/>
      <protection/>
    </xf>
    <xf numFmtId="169" fontId="0" fillId="0" borderId="2" xfId="20" applyNumberFormat="1" applyFont="1" applyFill="1" applyBorder="1" applyProtection="1">
      <alignment/>
      <protection/>
    </xf>
    <xf numFmtId="169" fontId="0" fillId="2" borderId="2" xfId="20" applyNumberFormat="1" applyFont="1" applyFill="1" applyBorder="1" applyProtection="1">
      <alignment/>
      <protection/>
    </xf>
    <xf numFmtId="164" fontId="6" fillId="0" borderId="25" xfId="20" applyFont="1" applyBorder="1" applyAlignment="1" applyProtection="1">
      <alignment wrapText="1"/>
      <protection/>
    </xf>
    <xf numFmtId="164" fontId="6" fillId="5" borderId="25" xfId="20" applyFont="1" applyFill="1" applyBorder="1" applyAlignment="1" applyProtection="1">
      <alignment wrapText="1"/>
      <protection/>
    </xf>
    <xf numFmtId="164" fontId="0" fillId="2" borderId="5" xfId="20" applyFont="1" applyFill="1" applyBorder="1" applyAlignment="1" applyProtection="1">
      <alignment horizontal="left"/>
      <protection/>
    </xf>
    <xf numFmtId="164" fontId="6" fillId="2" borderId="25" xfId="20" applyFont="1" applyFill="1" applyBorder="1" applyAlignment="1" applyProtection="1">
      <alignment wrapText="1"/>
      <protection/>
    </xf>
    <xf numFmtId="169" fontId="0" fillId="2" borderId="3" xfId="20" applyNumberFormat="1" applyFont="1" applyFill="1" applyBorder="1" applyAlignment="1" applyProtection="1">
      <alignment wrapText="1"/>
      <protection/>
    </xf>
    <xf numFmtId="164" fontId="0" fillId="2" borderId="1" xfId="20" applyFont="1" applyFill="1" applyBorder="1" applyAlignment="1" applyProtection="1">
      <alignment horizontal="left"/>
      <protection/>
    </xf>
    <xf numFmtId="164" fontId="0" fillId="2" borderId="7" xfId="20" applyFont="1" applyFill="1" applyBorder="1" applyAlignment="1" applyProtection="1">
      <alignment horizontal="left"/>
      <protection/>
    </xf>
    <xf numFmtId="164" fontId="6" fillId="2" borderId="26" xfId="20" applyFont="1" applyFill="1" applyBorder="1" applyAlignment="1" applyProtection="1">
      <alignment wrapText="1"/>
      <protection/>
    </xf>
    <xf numFmtId="169" fontId="0" fillId="2" borderId="5" xfId="20" applyNumberFormat="1" applyFont="1" applyFill="1" applyBorder="1" applyAlignment="1" applyProtection="1">
      <alignment wrapText="1"/>
      <protection/>
    </xf>
    <xf numFmtId="164" fontId="6" fillId="5" borderId="26" xfId="20" applyFont="1" applyFill="1" applyBorder="1" applyAlignment="1" applyProtection="1">
      <alignment wrapText="1"/>
      <protection/>
    </xf>
    <xf numFmtId="164" fontId="0" fillId="5" borderId="5" xfId="20" applyFont="1" applyFill="1" applyBorder="1" applyAlignment="1" applyProtection="1">
      <alignment wrapText="1"/>
      <protection/>
    </xf>
    <xf numFmtId="164" fontId="6" fillId="0" borderId="26" xfId="20" applyFont="1" applyBorder="1" applyAlignment="1" applyProtection="1">
      <alignment wrapText="1"/>
      <protection/>
    </xf>
    <xf numFmtId="164" fontId="0" fillId="5" borderId="6" xfId="20" applyFont="1" applyFill="1" applyBorder="1" applyAlignment="1" applyProtection="1">
      <alignment horizontal="left"/>
      <protection/>
    </xf>
    <xf numFmtId="164" fontId="6" fillId="5" borderId="27" xfId="20" applyFont="1" applyFill="1" applyBorder="1" applyAlignment="1" applyProtection="1">
      <alignment wrapText="1"/>
      <protection/>
    </xf>
    <xf numFmtId="169" fontId="0" fillId="5" borderId="6" xfId="20" applyNumberFormat="1" applyFont="1" applyFill="1" applyBorder="1" applyAlignment="1" applyProtection="1">
      <alignment wrapText="1"/>
      <protection/>
    </xf>
    <xf numFmtId="164" fontId="0" fillId="5" borderId="6" xfId="20" applyFont="1" applyFill="1" applyBorder="1" applyAlignment="1" applyProtection="1">
      <alignment wrapText="1"/>
      <protection/>
    </xf>
    <xf numFmtId="169" fontId="0" fillId="5" borderId="6" xfId="20" applyNumberFormat="1" applyFont="1" applyFill="1" applyBorder="1" applyProtection="1">
      <alignment/>
      <protection/>
    </xf>
    <xf numFmtId="169" fontId="0" fillId="5" borderId="15" xfId="20" applyNumberFormat="1" applyFont="1" applyFill="1" applyBorder="1" applyProtection="1">
      <alignment/>
      <protection/>
    </xf>
    <xf numFmtId="164" fontId="6" fillId="0" borderId="0" xfId="20" applyFont="1" applyBorder="1" applyAlignment="1" applyProtection="1">
      <alignment wrapText="1"/>
      <protection/>
    </xf>
    <xf numFmtId="164" fontId="0" fillId="0" borderId="7" xfId="20" applyFont="1" applyBorder="1" applyAlignment="1" applyProtection="1">
      <alignment wrapText="1"/>
      <protection/>
    </xf>
    <xf numFmtId="169" fontId="8" fillId="2" borderId="5" xfId="20" applyNumberFormat="1" applyFont="1" applyFill="1" applyBorder="1" applyProtection="1">
      <alignment/>
      <protection/>
    </xf>
    <xf numFmtId="164" fontId="4" fillId="4" borderId="1" xfId="20" applyFont="1" applyFill="1" applyBorder="1">
      <alignment/>
      <protection/>
    </xf>
    <xf numFmtId="164" fontId="9" fillId="4" borderId="28" xfId="20" applyFont="1" applyFill="1" applyBorder="1" applyAlignment="1">
      <alignment wrapText="1"/>
      <protection/>
    </xf>
    <xf numFmtId="169" fontId="8" fillId="4" borderId="1" xfId="20" applyNumberFormat="1" applyFont="1" applyFill="1" applyBorder="1" applyAlignment="1">
      <alignment wrapText="1"/>
      <protection/>
    </xf>
    <xf numFmtId="169" fontId="8" fillId="4" borderId="1" xfId="20" applyNumberFormat="1" applyFont="1" applyFill="1" applyBorder="1">
      <alignment/>
      <protection/>
    </xf>
    <xf numFmtId="164" fontId="4" fillId="5" borderId="7" xfId="20" applyFont="1" applyFill="1" applyBorder="1">
      <alignment/>
      <protection/>
    </xf>
    <xf numFmtId="164" fontId="5" fillId="5" borderId="0" xfId="20" applyFont="1" applyFill="1" applyBorder="1" applyAlignment="1">
      <alignment wrapText="1"/>
      <protection/>
    </xf>
    <xf numFmtId="169" fontId="8" fillId="5" borderId="7" xfId="20" applyNumberFormat="1" applyFont="1" applyFill="1" applyBorder="1" applyAlignment="1">
      <alignment wrapText="1"/>
      <protection/>
    </xf>
    <xf numFmtId="169" fontId="8" fillId="5" borderId="7" xfId="20" applyNumberFormat="1" applyFont="1" applyFill="1" applyBorder="1">
      <alignment/>
      <protection/>
    </xf>
    <xf numFmtId="169" fontId="8" fillId="5" borderId="7" xfId="20" applyNumberFormat="1" applyFont="1" applyFill="1" applyBorder="1" applyProtection="1">
      <alignment/>
      <protection/>
    </xf>
    <xf numFmtId="164" fontId="0" fillId="5" borderId="4" xfId="20" applyFont="1" applyFill="1" applyBorder="1">
      <alignment/>
      <protection/>
    </xf>
    <xf numFmtId="164" fontId="6" fillId="5" borderId="29" xfId="20" applyFont="1" applyFill="1" applyBorder="1" applyAlignment="1">
      <alignment wrapText="1"/>
      <protection/>
    </xf>
    <xf numFmtId="169" fontId="0" fillId="5" borderId="4" xfId="20" applyNumberFormat="1" applyFont="1" applyFill="1" applyBorder="1" applyAlignment="1">
      <alignment wrapText="1"/>
      <protection/>
    </xf>
    <xf numFmtId="164" fontId="0" fillId="5" borderId="4" xfId="20" applyFont="1" applyFill="1" applyBorder="1" applyAlignment="1">
      <alignment wrapText="1"/>
      <protection/>
    </xf>
    <xf numFmtId="169" fontId="0" fillId="5" borderId="30" xfId="20" applyNumberFormat="1" applyFont="1" applyFill="1" applyBorder="1">
      <alignment/>
      <protection/>
    </xf>
    <xf numFmtId="169" fontId="0" fillId="5" borderId="4" xfId="20" applyNumberFormat="1" applyFont="1" applyFill="1" applyBorder="1">
      <alignment/>
      <protection/>
    </xf>
    <xf numFmtId="169" fontId="8" fillId="5" borderId="4" xfId="20" applyNumberFormat="1" applyFont="1" applyFill="1" applyBorder="1" applyProtection="1">
      <alignment/>
      <protection/>
    </xf>
    <xf numFmtId="164" fontId="0" fillId="2" borderId="15" xfId="20" applyFont="1" applyFill="1" applyBorder="1">
      <alignment/>
      <protection/>
    </xf>
    <xf numFmtId="164" fontId="6" fillId="2" borderId="31" xfId="20" applyFont="1" applyFill="1" applyBorder="1" applyAlignment="1">
      <alignment wrapText="1"/>
      <protection/>
    </xf>
    <xf numFmtId="169" fontId="0" fillId="2" borderId="7" xfId="20" applyNumberFormat="1" applyFont="1" applyFill="1" applyBorder="1" applyAlignment="1">
      <alignment wrapText="1"/>
      <protection/>
    </xf>
    <xf numFmtId="164" fontId="0" fillId="2" borderId="7" xfId="20" applyFont="1" applyFill="1" applyBorder="1" applyAlignment="1">
      <alignment wrapText="1"/>
      <protection/>
    </xf>
    <xf numFmtId="169" fontId="0" fillId="2" borderId="22" xfId="20" applyNumberFormat="1" applyFont="1" applyFill="1" applyBorder="1">
      <alignment/>
      <protection/>
    </xf>
    <xf numFmtId="169" fontId="0" fillId="2" borderId="7" xfId="20" applyNumberFormat="1" applyFont="1" applyFill="1" applyBorder="1">
      <alignment/>
      <protection/>
    </xf>
    <xf numFmtId="164" fontId="4" fillId="5" borderId="1" xfId="20" applyFont="1" applyFill="1" applyBorder="1">
      <alignment/>
      <protection/>
    </xf>
    <xf numFmtId="164" fontId="5" fillId="5" borderId="28" xfId="20" applyFont="1" applyFill="1" applyBorder="1" applyAlignment="1">
      <alignment wrapText="1"/>
      <protection/>
    </xf>
    <xf numFmtId="164" fontId="4" fillId="5" borderId="1" xfId="20" applyFont="1" applyFill="1" applyBorder="1" applyAlignment="1">
      <alignment wrapText="1"/>
      <protection/>
    </xf>
    <xf numFmtId="169" fontId="0" fillId="5" borderId="1" xfId="20" applyNumberFormat="1" applyFont="1" applyFill="1" applyBorder="1">
      <alignment/>
      <protection/>
    </xf>
    <xf numFmtId="164" fontId="0" fillId="5" borderId="15" xfId="20" applyFill="1" applyBorder="1">
      <alignment/>
      <protection/>
    </xf>
    <xf numFmtId="164" fontId="6" fillId="5" borderId="31" xfId="20" applyFont="1" applyFill="1" applyBorder="1" applyAlignment="1">
      <alignment wrapText="1"/>
      <protection/>
    </xf>
    <xf numFmtId="164" fontId="0" fillId="5" borderId="15" xfId="20" applyFont="1" applyFill="1" applyBorder="1" applyAlignment="1">
      <alignment wrapText="1"/>
      <protection/>
    </xf>
    <xf numFmtId="164" fontId="0" fillId="5" borderId="1" xfId="20" applyFont="1" applyFill="1" applyBorder="1" applyAlignment="1">
      <alignment wrapText="1"/>
      <protection/>
    </xf>
    <xf numFmtId="164" fontId="0" fillId="5" borderId="1" xfId="20" applyFont="1" applyFill="1" applyBorder="1">
      <alignment/>
      <protection/>
    </xf>
    <xf numFmtId="164" fontId="0" fillId="0" borderId="1" xfId="20" applyBorder="1">
      <alignment/>
      <protection/>
    </xf>
    <xf numFmtId="164" fontId="6" fillId="0" borderId="18" xfId="20" applyFont="1" applyBorder="1" applyAlignment="1">
      <alignment wrapText="1"/>
      <protection/>
    </xf>
    <xf numFmtId="164" fontId="0" fillId="0" borderId="15" xfId="20" applyFont="1" applyBorder="1" applyAlignment="1">
      <alignment wrapText="1"/>
      <protection/>
    </xf>
    <xf numFmtId="164" fontId="0" fillId="0" borderId="15" xfId="20" applyFont="1" applyBorder="1">
      <alignment/>
      <protection/>
    </xf>
    <xf numFmtId="169" fontId="8" fillId="2" borderId="15" xfId="20" applyNumberFormat="1" applyFont="1" applyFill="1" applyBorder="1" applyProtection="1">
      <alignment/>
      <protection/>
    </xf>
    <xf numFmtId="164" fontId="3" fillId="0" borderId="0" xfId="42" applyFont="1" applyBorder="1" applyAlignment="1">
      <alignment horizontal="center"/>
      <protection/>
    </xf>
    <xf numFmtId="164" fontId="0" fillId="0" borderId="10" xfId="21" applyFont="1" applyBorder="1" applyAlignment="1" applyProtection="1">
      <alignment horizontal="center" vertical="center" wrapText="1"/>
      <protection/>
    </xf>
    <xf numFmtId="164" fontId="0" fillId="0" borderId="10" xfId="21" applyFont="1" applyBorder="1" applyAlignment="1" applyProtection="1">
      <alignment horizontal="center" vertical="center" wrapText="1"/>
      <protection/>
    </xf>
    <xf numFmtId="164" fontId="0" fillId="0" borderId="1" xfId="21" applyFont="1" applyBorder="1" applyAlignment="1">
      <alignment horizontal="center" vertical="center" wrapText="1"/>
      <protection/>
    </xf>
    <xf numFmtId="164" fontId="0" fillId="0" borderId="1" xfId="21" applyBorder="1" applyAlignment="1" applyProtection="1">
      <alignment horizontal="center"/>
      <protection/>
    </xf>
    <xf numFmtId="164" fontId="0" fillId="0" borderId="1" xfId="21" applyFont="1" applyBorder="1" applyAlignment="1" applyProtection="1">
      <alignment horizontal="center" wrapText="1"/>
      <protection/>
    </xf>
    <xf numFmtId="164" fontId="8" fillId="4" borderId="2" xfId="21" applyFont="1" applyFill="1" applyBorder="1" applyAlignment="1" applyProtection="1">
      <alignment horizontal="left"/>
      <protection/>
    </xf>
    <xf numFmtId="164" fontId="9" fillId="4" borderId="2" xfId="21" applyFont="1" applyFill="1" applyBorder="1" applyAlignment="1" applyProtection="1">
      <alignment wrapText="1"/>
      <protection/>
    </xf>
    <xf numFmtId="169" fontId="8" fillId="4" borderId="2" xfId="21" applyNumberFormat="1" applyFont="1" applyFill="1" applyBorder="1" applyAlignment="1" applyProtection="1">
      <alignment wrapText="1"/>
      <protection/>
    </xf>
    <xf numFmtId="164" fontId="8" fillId="4" borderId="2" xfId="21" applyFont="1" applyFill="1" applyBorder="1" applyAlignment="1" applyProtection="1">
      <alignment wrapText="1"/>
      <protection/>
    </xf>
    <xf numFmtId="169" fontId="4" fillId="4" borderId="2" xfId="21" applyNumberFormat="1" applyFont="1" applyFill="1" applyBorder="1" applyProtection="1">
      <alignment/>
      <protection/>
    </xf>
    <xf numFmtId="164" fontId="4" fillId="5" borderId="3" xfId="21" applyFont="1" applyFill="1" applyBorder="1" applyAlignment="1" applyProtection="1">
      <alignment horizontal="left"/>
      <protection/>
    </xf>
    <xf numFmtId="164" fontId="5" fillId="5" borderId="3" xfId="21" applyFont="1" applyFill="1" applyBorder="1" applyAlignment="1" applyProtection="1">
      <alignment wrapText="1"/>
      <protection/>
    </xf>
    <xf numFmtId="169" fontId="4" fillId="5" borderId="3" xfId="21" applyNumberFormat="1" applyFont="1" applyFill="1" applyBorder="1" applyAlignment="1" applyProtection="1">
      <alignment wrapText="1"/>
      <protection/>
    </xf>
    <xf numFmtId="169" fontId="4" fillId="5" borderId="3" xfId="21" applyNumberFormat="1" applyFont="1" applyFill="1" applyBorder="1" applyProtection="1">
      <alignment/>
      <protection/>
    </xf>
    <xf numFmtId="169" fontId="4" fillId="5" borderId="2" xfId="21" applyNumberFormat="1" applyFont="1" applyFill="1" applyBorder="1" applyProtection="1">
      <alignment/>
      <protection/>
    </xf>
    <xf numFmtId="164" fontId="0" fillId="0" borderId="6" xfId="21" applyFont="1" applyBorder="1" applyAlignment="1" applyProtection="1">
      <alignment horizontal="left"/>
      <protection/>
    </xf>
    <xf numFmtId="164" fontId="6" fillId="0" borderId="6" xfId="21" applyFont="1" applyBorder="1" applyAlignment="1" applyProtection="1">
      <alignment wrapText="1"/>
      <protection/>
    </xf>
    <xf numFmtId="169" fontId="0" fillId="0" borderId="6" xfId="21" applyNumberFormat="1" applyFont="1" applyBorder="1" applyAlignment="1" applyProtection="1">
      <alignment wrapText="1"/>
      <protection/>
    </xf>
    <xf numFmtId="164" fontId="0" fillId="0" borderId="6" xfId="21" applyFont="1" applyBorder="1" applyAlignment="1" applyProtection="1">
      <alignment wrapText="1"/>
      <protection/>
    </xf>
    <xf numFmtId="169" fontId="0" fillId="0" borderId="6" xfId="21" applyNumberFormat="1" applyFont="1" applyFill="1" applyBorder="1" applyProtection="1">
      <alignment/>
      <protection locked="0"/>
    </xf>
    <xf numFmtId="169" fontId="4" fillId="2" borderId="6" xfId="21" applyNumberFormat="1" applyFont="1" applyFill="1" applyBorder="1" applyProtection="1">
      <alignment/>
      <protection/>
    </xf>
    <xf numFmtId="164" fontId="0" fillId="0" borderId="1" xfId="21" applyFont="1" applyBorder="1" applyAlignment="1" applyProtection="1">
      <alignment horizontal="center" vertical="center" wrapText="1"/>
      <protection/>
    </xf>
    <xf numFmtId="164" fontId="0" fillId="0" borderId="1" xfId="21" applyFont="1" applyBorder="1" applyAlignment="1" applyProtection="1">
      <alignment horizontal="center" vertical="center" wrapText="1"/>
      <protection/>
    </xf>
    <xf numFmtId="164" fontId="6" fillId="0" borderId="1" xfId="21" applyFont="1" applyBorder="1" applyAlignment="1" applyProtection="1">
      <alignment horizontal="center"/>
      <protection/>
    </xf>
    <xf numFmtId="164" fontId="6" fillId="0" borderId="1" xfId="21" applyFont="1" applyBorder="1" applyAlignment="1" applyProtection="1">
      <alignment horizontal="center" wrapText="1"/>
      <protection/>
    </xf>
    <xf numFmtId="164" fontId="8" fillId="4" borderId="4" xfId="21" applyFont="1" applyFill="1" applyBorder="1" applyAlignment="1" applyProtection="1">
      <alignment horizontal="left"/>
      <protection/>
    </xf>
    <xf numFmtId="164" fontId="9" fillId="4" borderId="4" xfId="21" applyFont="1" applyFill="1" applyBorder="1" applyAlignment="1" applyProtection="1">
      <alignment wrapText="1"/>
      <protection/>
    </xf>
    <xf numFmtId="169" fontId="8" fillId="4" borderId="4" xfId="21" applyNumberFormat="1" applyFont="1" applyFill="1" applyBorder="1" applyAlignment="1" applyProtection="1">
      <alignment wrapText="1"/>
      <protection/>
    </xf>
    <xf numFmtId="169" fontId="8" fillId="4" borderId="4" xfId="21" applyNumberFormat="1" applyFont="1" applyFill="1" applyBorder="1" applyAlignment="1" applyProtection="1">
      <alignment horizontal="right"/>
      <protection/>
    </xf>
    <xf numFmtId="169" fontId="4" fillId="5" borderId="3" xfId="21" applyNumberFormat="1" applyFont="1" applyFill="1" applyBorder="1" applyAlignment="1" applyProtection="1">
      <alignment horizontal="right"/>
      <protection/>
    </xf>
    <xf numFmtId="164" fontId="0" fillId="0" borderId="3" xfId="21" applyFont="1" applyBorder="1" applyAlignment="1" applyProtection="1">
      <alignment horizontal="left"/>
      <protection/>
    </xf>
    <xf numFmtId="164" fontId="6" fillId="0" borderId="3" xfId="21" applyFont="1" applyBorder="1" applyAlignment="1" applyProtection="1">
      <alignment wrapText="1"/>
      <protection/>
    </xf>
    <xf numFmtId="169" fontId="0" fillId="0" borderId="3" xfId="21" applyNumberFormat="1" applyFont="1" applyBorder="1" applyAlignment="1" applyProtection="1">
      <alignment wrapText="1"/>
      <protection/>
    </xf>
    <xf numFmtId="169" fontId="0" fillId="0" borderId="3" xfId="21" applyNumberFormat="1" applyFont="1" applyFill="1" applyBorder="1" applyAlignment="1" applyProtection="1">
      <alignment horizontal="right"/>
      <protection/>
    </xf>
    <xf numFmtId="169" fontId="0" fillId="2" borderId="3" xfId="21" applyNumberFormat="1" applyFont="1" applyFill="1" applyBorder="1" applyAlignment="1" applyProtection="1">
      <alignment horizontal="right"/>
      <protection/>
    </xf>
    <xf numFmtId="164" fontId="4" fillId="0" borderId="3" xfId="21" applyFont="1" applyBorder="1" applyAlignment="1" applyProtection="1">
      <alignment horizontal="left"/>
      <protection/>
    </xf>
    <xf numFmtId="164" fontId="6" fillId="6" borderId="3" xfId="21" applyFont="1" applyFill="1" applyBorder="1" applyAlignment="1" applyProtection="1">
      <alignment wrapText="1"/>
      <protection/>
    </xf>
    <xf numFmtId="169" fontId="0" fillId="6" borderId="3" xfId="21" applyNumberFormat="1" applyFont="1" applyFill="1" applyBorder="1" applyAlignment="1" applyProtection="1">
      <alignment wrapText="1"/>
      <protection/>
    </xf>
    <xf numFmtId="169" fontId="0" fillId="6" borderId="3" xfId="21" applyNumberFormat="1" applyFont="1" applyFill="1" applyBorder="1" applyAlignment="1" applyProtection="1">
      <alignment horizontal="right"/>
      <protection/>
    </xf>
    <xf numFmtId="164" fontId="6" fillId="2" borderId="3" xfId="21" applyFont="1" applyFill="1" applyBorder="1" applyAlignment="1" applyProtection="1">
      <alignment wrapText="1"/>
      <protection/>
    </xf>
    <xf numFmtId="169" fontId="0" fillId="2" borderId="3" xfId="21" applyNumberFormat="1" applyFont="1" applyFill="1" applyBorder="1" applyAlignment="1" applyProtection="1">
      <alignment wrapText="1"/>
      <protection/>
    </xf>
    <xf numFmtId="164" fontId="8" fillId="4" borderId="3" xfId="21" applyFont="1" applyFill="1" applyBorder="1" applyAlignment="1" applyProtection="1">
      <alignment horizontal="left"/>
      <protection/>
    </xf>
    <xf numFmtId="164" fontId="9" fillId="4" borderId="3" xfId="21" applyFont="1" applyFill="1" applyBorder="1" applyAlignment="1" applyProtection="1">
      <alignment wrapText="1"/>
      <protection/>
    </xf>
    <xf numFmtId="169" fontId="8" fillId="4" borderId="3" xfId="21" applyNumberFormat="1" applyFont="1" applyFill="1" applyBorder="1" applyAlignment="1" applyProtection="1">
      <alignment wrapText="1"/>
      <protection/>
    </xf>
    <xf numFmtId="169" fontId="8" fillId="4" borderId="3" xfId="21" applyNumberFormat="1" applyFont="1" applyFill="1" applyBorder="1" applyAlignment="1" applyProtection="1">
      <alignment horizontal="right"/>
      <protection/>
    </xf>
    <xf numFmtId="164" fontId="4" fillId="5" borderId="3" xfId="21" applyFont="1" applyFill="1" applyBorder="1" applyAlignment="1" applyProtection="1">
      <alignment horizontal="left"/>
      <protection/>
    </xf>
    <xf numFmtId="164" fontId="5" fillId="5" borderId="3" xfId="21" applyFont="1" applyFill="1" applyBorder="1" applyAlignment="1" applyProtection="1">
      <alignment wrapText="1"/>
      <protection/>
    </xf>
    <xf numFmtId="164" fontId="4" fillId="5" borderId="3" xfId="21" applyFont="1" applyFill="1" applyBorder="1" applyAlignment="1" applyProtection="1">
      <alignment wrapText="1"/>
      <protection/>
    </xf>
    <xf numFmtId="169" fontId="8" fillId="5" borderId="3" xfId="21" applyNumberFormat="1" applyFont="1" applyFill="1" applyBorder="1" applyAlignment="1" applyProtection="1">
      <alignment horizontal="right"/>
      <protection/>
    </xf>
    <xf numFmtId="169" fontId="0" fillId="5" borderId="3" xfId="21" applyNumberFormat="1" applyFont="1" applyFill="1" applyBorder="1" applyAlignment="1" applyProtection="1">
      <alignment horizontal="right"/>
      <protection/>
    </xf>
    <xf numFmtId="164" fontId="0" fillId="2" borderId="3" xfId="21" applyFont="1" applyFill="1" applyBorder="1" applyAlignment="1" applyProtection="1">
      <alignment horizontal="left"/>
      <protection/>
    </xf>
    <xf numFmtId="164" fontId="6" fillId="2" borderId="3" xfId="21" applyFont="1" applyFill="1" applyBorder="1" applyAlignment="1" applyProtection="1">
      <alignment wrapText="1"/>
      <protection/>
    </xf>
    <xf numFmtId="164" fontId="0" fillId="2" borderId="3" xfId="21" applyFont="1" applyFill="1" applyBorder="1" applyAlignment="1" applyProtection="1">
      <alignment wrapText="1"/>
      <protection/>
    </xf>
    <xf numFmtId="164" fontId="0" fillId="2" borderId="5" xfId="21" applyFont="1" applyFill="1" applyBorder="1" applyAlignment="1" applyProtection="1">
      <alignment horizontal="left"/>
      <protection/>
    </xf>
    <xf numFmtId="164" fontId="4" fillId="5" borderId="5" xfId="21" applyFont="1" applyFill="1" applyBorder="1" applyAlignment="1" applyProtection="1">
      <alignment horizontal="left"/>
      <protection/>
    </xf>
    <xf numFmtId="164" fontId="5" fillId="5" borderId="3" xfId="21" applyFont="1" applyFill="1" applyBorder="1" applyAlignment="1" applyProtection="1">
      <alignment horizontal="left"/>
      <protection/>
    </xf>
    <xf numFmtId="169" fontId="4" fillId="5" borderId="3" xfId="21" applyNumberFormat="1" applyFont="1" applyFill="1" applyBorder="1" applyAlignment="1" applyProtection="1">
      <alignment horizontal="right"/>
      <protection/>
    </xf>
    <xf numFmtId="169" fontId="0" fillId="0" borderId="6" xfId="21" applyNumberFormat="1" applyFont="1" applyFill="1" applyBorder="1" applyAlignment="1" applyProtection="1">
      <alignment horizontal="right"/>
      <protection/>
    </xf>
    <xf numFmtId="169" fontId="0" fillId="2" borderId="6" xfId="21" applyNumberFormat="1" applyFont="1" applyFill="1" applyBorder="1" applyAlignment="1" applyProtection="1">
      <alignment horizontal="right"/>
      <protection/>
    </xf>
    <xf numFmtId="164" fontId="6" fillId="0" borderId="1" xfId="21" applyFont="1" applyBorder="1" applyAlignment="1" applyProtection="1">
      <alignment horizontal="center" vertical="center" wrapText="1"/>
      <protection/>
    </xf>
    <xf numFmtId="164" fontId="9" fillId="4" borderId="1" xfId="21" applyFont="1" applyFill="1" applyBorder="1" applyAlignment="1" applyProtection="1">
      <alignment horizontal="left"/>
      <protection/>
    </xf>
    <xf numFmtId="164" fontId="8" fillId="4" borderId="1" xfId="21" applyFont="1" applyFill="1" applyBorder="1" applyAlignment="1" applyProtection="1">
      <alignment wrapText="1"/>
      <protection/>
    </xf>
    <xf numFmtId="169" fontId="8" fillId="4" borderId="1" xfId="21" applyNumberFormat="1" applyFont="1" applyFill="1" applyBorder="1" applyAlignment="1" applyProtection="1">
      <alignment wrapText="1"/>
      <protection/>
    </xf>
    <xf numFmtId="169" fontId="8" fillId="4" borderId="1" xfId="21" applyNumberFormat="1" applyFont="1" applyFill="1" applyBorder="1" applyAlignment="1" applyProtection="1">
      <alignment horizontal="right" wrapText="1"/>
      <protection/>
    </xf>
    <xf numFmtId="169" fontId="8" fillId="4" borderId="8" xfId="21" applyNumberFormat="1" applyFont="1" applyFill="1" applyBorder="1" applyAlignment="1" applyProtection="1">
      <alignment horizontal="right" wrapText="1"/>
      <protection/>
    </xf>
    <xf numFmtId="169" fontId="0" fillId="4" borderId="1" xfId="21" applyNumberFormat="1" applyFill="1" applyBorder="1" applyAlignment="1">
      <alignment horizontal="center"/>
      <protection/>
    </xf>
    <xf numFmtId="164" fontId="9" fillId="4" borderId="1" xfId="21" applyFont="1" applyFill="1" applyBorder="1" applyAlignment="1" applyProtection="1">
      <alignment wrapText="1"/>
      <protection/>
    </xf>
    <xf numFmtId="169" fontId="9" fillId="4" borderId="1" xfId="21" applyNumberFormat="1" applyFont="1" applyFill="1" applyBorder="1" applyAlignment="1" applyProtection="1">
      <alignment wrapText="1"/>
      <protection/>
    </xf>
    <xf numFmtId="164" fontId="5" fillId="7" borderId="1" xfId="21" applyFont="1" applyFill="1" applyBorder="1" applyAlignment="1" applyProtection="1">
      <alignment horizontal="left" wrapText="1"/>
      <protection/>
    </xf>
    <xf numFmtId="169" fontId="0" fillId="7" borderId="18" xfId="21" applyNumberFormat="1" applyFill="1" applyBorder="1" applyAlignment="1">
      <alignment wrapText="1"/>
      <protection/>
    </xf>
    <xf numFmtId="169" fontId="4" fillId="7" borderId="18" xfId="21" applyNumberFormat="1" applyFont="1" applyFill="1" applyBorder="1" applyAlignment="1">
      <alignment horizontal="right" wrapText="1"/>
      <protection/>
    </xf>
    <xf numFmtId="169" fontId="4" fillId="7" borderId="1" xfId="21" applyNumberFormat="1" applyFont="1" applyFill="1" applyBorder="1" applyAlignment="1">
      <alignment horizontal="right" wrapText="1"/>
      <protection/>
    </xf>
    <xf numFmtId="169" fontId="4" fillId="7" borderId="28" xfId="21" applyNumberFormat="1" applyFont="1" applyFill="1" applyBorder="1" applyAlignment="1">
      <alignment horizontal="right" wrapText="1"/>
      <protection/>
    </xf>
    <xf numFmtId="169" fontId="0" fillId="7" borderId="1" xfId="21" applyNumberFormat="1" applyFill="1" applyBorder="1" applyAlignment="1">
      <alignment horizontal="center"/>
      <protection/>
    </xf>
    <xf numFmtId="164" fontId="5" fillId="7" borderId="1" xfId="21" applyFont="1" applyFill="1" applyBorder="1" applyAlignment="1" applyProtection="1">
      <alignment horizontal="left"/>
      <protection/>
    </xf>
    <xf numFmtId="164" fontId="5" fillId="7" borderId="1" xfId="21" applyFont="1" applyFill="1" applyBorder="1" applyAlignment="1" applyProtection="1">
      <alignment wrapText="1"/>
      <protection/>
    </xf>
    <xf numFmtId="169" fontId="5" fillId="7" borderId="1" xfId="21" applyNumberFormat="1" applyFont="1" applyFill="1" applyBorder="1" applyAlignment="1" applyProtection="1">
      <alignment wrapText="1"/>
      <protection/>
    </xf>
    <xf numFmtId="169" fontId="4" fillId="7" borderId="1" xfId="21" applyNumberFormat="1" applyFont="1" applyFill="1" applyBorder="1" applyAlignment="1" applyProtection="1">
      <alignment horizontal="right" wrapText="1"/>
      <protection/>
    </xf>
    <xf numFmtId="169" fontId="4" fillId="7" borderId="8" xfId="21" applyNumberFormat="1" applyFont="1" applyFill="1" applyBorder="1" applyAlignment="1" applyProtection="1">
      <alignment horizontal="right" wrapText="1"/>
      <protection/>
    </xf>
    <xf numFmtId="164" fontId="5" fillId="8" borderId="1" xfId="21" applyFont="1" applyFill="1" applyBorder="1" applyAlignment="1" applyProtection="1">
      <alignment horizontal="left"/>
      <protection/>
    </xf>
    <xf numFmtId="164" fontId="5" fillId="8" borderId="1" xfId="21" applyFont="1" applyFill="1" applyBorder="1" applyAlignment="1" applyProtection="1">
      <alignment wrapText="1"/>
      <protection/>
    </xf>
    <xf numFmtId="169" fontId="5" fillId="8" borderId="1" xfId="21" applyNumberFormat="1" applyFont="1" applyFill="1" applyBorder="1" applyAlignment="1" applyProtection="1">
      <alignment wrapText="1"/>
      <protection/>
    </xf>
    <xf numFmtId="169" fontId="4" fillId="8" borderId="1" xfId="21" applyNumberFormat="1" applyFont="1" applyFill="1" applyBorder="1" applyAlignment="1" applyProtection="1">
      <alignment horizontal="right" wrapText="1"/>
      <protection/>
    </xf>
    <xf numFmtId="169" fontId="4" fillId="8" borderId="8" xfId="21" applyNumberFormat="1" applyFont="1" applyFill="1" applyBorder="1" applyAlignment="1" applyProtection="1">
      <alignment horizontal="right" wrapText="1"/>
      <protection/>
    </xf>
    <xf numFmtId="169" fontId="0" fillId="8" borderId="1" xfId="21" applyNumberFormat="1" applyFill="1" applyBorder="1" applyAlignment="1">
      <alignment horizontal="center"/>
      <protection/>
    </xf>
    <xf numFmtId="164" fontId="5" fillId="9" borderId="1" xfId="21" applyFont="1" applyFill="1" applyBorder="1" applyAlignment="1" applyProtection="1">
      <alignment horizontal="left"/>
      <protection/>
    </xf>
    <xf numFmtId="164" fontId="5" fillId="9" borderId="1" xfId="21" applyFont="1" applyFill="1" applyBorder="1" applyAlignment="1" applyProtection="1">
      <alignment wrapText="1"/>
      <protection/>
    </xf>
    <xf numFmtId="169" fontId="5" fillId="9" borderId="1" xfId="21" applyNumberFormat="1" applyFont="1" applyFill="1" applyBorder="1" applyAlignment="1" applyProtection="1">
      <alignment wrapText="1"/>
      <protection/>
    </xf>
    <xf numFmtId="169" fontId="4" fillId="9" borderId="1" xfId="21" applyNumberFormat="1" applyFont="1" applyFill="1" applyBorder="1" applyAlignment="1" applyProtection="1">
      <alignment horizontal="right" wrapText="1"/>
      <protection/>
    </xf>
    <xf numFmtId="169" fontId="4" fillId="9" borderId="8" xfId="21" applyNumberFormat="1" applyFont="1" applyFill="1" applyBorder="1" applyAlignment="1" applyProtection="1">
      <alignment horizontal="right" wrapText="1"/>
      <protection/>
    </xf>
    <xf numFmtId="169" fontId="0" fillId="9" borderId="1" xfId="21" applyNumberFormat="1" applyFill="1" applyBorder="1" applyAlignment="1">
      <alignment horizontal="center"/>
      <protection/>
    </xf>
    <xf numFmtId="164" fontId="6" fillId="0" borderId="1" xfId="21" applyFont="1" applyBorder="1" applyAlignment="1" applyProtection="1">
      <alignment horizontal="left"/>
      <protection/>
    </xf>
    <xf numFmtId="164" fontId="6" fillId="0" borderId="1" xfId="21" applyFont="1" applyBorder="1" applyAlignment="1" applyProtection="1">
      <alignment wrapText="1"/>
      <protection/>
    </xf>
    <xf numFmtId="169" fontId="6" fillId="0" borderId="1" xfId="21" applyNumberFormat="1" applyFont="1" applyBorder="1" applyAlignment="1" applyProtection="1">
      <alignment wrapText="1"/>
      <protection/>
    </xf>
    <xf numFmtId="169" fontId="0" fillId="0" borderId="1" xfId="21" applyNumberFormat="1" applyFont="1" applyBorder="1" applyAlignment="1" applyProtection="1">
      <alignment horizontal="right" wrapText="1"/>
      <protection/>
    </xf>
    <xf numFmtId="169" fontId="0" fillId="0" borderId="8" xfId="21" applyNumberFormat="1" applyFont="1" applyBorder="1" applyAlignment="1" applyProtection="1">
      <alignment horizontal="right" wrapText="1"/>
      <protection/>
    </xf>
    <xf numFmtId="169" fontId="0" fillId="0" borderId="1" xfId="21" applyNumberFormat="1" applyBorder="1" applyAlignment="1">
      <alignment horizontal="center"/>
      <protection/>
    </xf>
    <xf numFmtId="164" fontId="6" fillId="9" borderId="1" xfId="21" applyFont="1" applyFill="1" applyBorder="1" applyAlignment="1" applyProtection="1">
      <alignment horizontal="left"/>
      <protection/>
    </xf>
    <xf numFmtId="164" fontId="6" fillId="9" borderId="1" xfId="21" applyFont="1" applyFill="1" applyBorder="1" applyAlignment="1" applyProtection="1">
      <alignment wrapText="1"/>
      <protection/>
    </xf>
    <xf numFmtId="169" fontId="6" fillId="9" borderId="1" xfId="21" applyNumberFormat="1" applyFont="1" applyFill="1" applyBorder="1" applyAlignment="1" applyProtection="1">
      <alignment wrapText="1"/>
      <protection/>
    </xf>
    <xf numFmtId="169" fontId="0" fillId="9" borderId="1" xfId="21" applyNumberFormat="1" applyFont="1" applyFill="1" applyBorder="1" applyAlignment="1" applyProtection="1">
      <alignment horizontal="right" wrapText="1"/>
      <protection/>
    </xf>
    <xf numFmtId="169" fontId="0" fillId="9" borderId="8" xfId="21" applyNumberFormat="1" applyFont="1" applyFill="1" applyBorder="1" applyAlignment="1" applyProtection="1">
      <alignment horizontal="right" wrapText="1"/>
      <protection/>
    </xf>
    <xf numFmtId="164" fontId="11" fillId="0" borderId="0" xfId="42" applyFont="1">
      <alignment/>
      <protection/>
    </xf>
    <xf numFmtId="164" fontId="6" fillId="9" borderId="1" xfId="21" applyFont="1" applyFill="1" applyBorder="1" applyAlignment="1" applyProtection="1">
      <alignment wrapText="1"/>
      <protection/>
    </xf>
    <xf numFmtId="169" fontId="6" fillId="9" borderId="1" xfId="24" applyNumberFormat="1" applyFont="1" applyFill="1" applyBorder="1" applyAlignment="1" applyProtection="1">
      <alignment wrapText="1"/>
      <protection/>
    </xf>
    <xf numFmtId="169" fontId="0" fillId="9" borderId="1" xfId="21" applyNumberFormat="1" applyFont="1" applyFill="1" applyBorder="1" applyAlignment="1" applyProtection="1">
      <alignment horizontal="right" wrapText="1"/>
      <protection/>
    </xf>
    <xf numFmtId="169" fontId="0" fillId="9" borderId="8" xfId="21" applyNumberFormat="1" applyFont="1" applyFill="1" applyBorder="1" applyAlignment="1" applyProtection="1">
      <alignment horizontal="right" wrapText="1"/>
      <protection/>
    </xf>
    <xf numFmtId="169" fontId="0" fillId="9" borderId="1" xfId="21" applyNumberFormat="1" applyFont="1" applyFill="1" applyBorder="1" applyAlignment="1">
      <alignment horizontal="center"/>
      <protection/>
    </xf>
    <xf numFmtId="169" fontId="0" fillId="0" borderId="12" xfId="21" applyNumberFormat="1" applyFont="1" applyFill="1" applyBorder="1" applyAlignment="1" applyProtection="1">
      <alignment horizontal="right" wrapText="1"/>
      <protection/>
    </xf>
    <xf numFmtId="164" fontId="6" fillId="0" borderId="10" xfId="21" applyFont="1" applyBorder="1" applyAlignment="1" applyProtection="1">
      <alignment horizontal="left"/>
      <protection/>
    </xf>
    <xf numFmtId="164" fontId="6" fillId="0" borderId="10" xfId="21" applyFont="1" applyBorder="1" applyAlignment="1" applyProtection="1">
      <alignment wrapText="1"/>
      <protection/>
    </xf>
    <xf numFmtId="169" fontId="6" fillId="0" borderId="10" xfId="21" applyNumberFormat="1" applyFont="1" applyBorder="1" applyAlignment="1" applyProtection="1">
      <alignment wrapText="1"/>
      <protection/>
    </xf>
    <xf numFmtId="169" fontId="0" fillId="0" borderId="10" xfId="21" applyNumberFormat="1" applyFont="1" applyBorder="1" applyAlignment="1" applyProtection="1">
      <alignment horizontal="right" wrapText="1"/>
      <protection/>
    </xf>
    <xf numFmtId="169" fontId="0" fillId="0" borderId="9" xfId="21" applyNumberFormat="1" applyFont="1" applyBorder="1" applyAlignment="1" applyProtection="1">
      <alignment horizontal="right" wrapText="1"/>
      <protection/>
    </xf>
    <xf numFmtId="164" fontId="6" fillId="0" borderId="1" xfId="21" applyFont="1" applyFill="1" applyBorder="1" applyAlignment="1" applyProtection="1">
      <alignment horizontal="left"/>
      <protection/>
    </xf>
    <xf numFmtId="164" fontId="6" fillId="0" borderId="1" xfId="21" applyFont="1" applyFill="1" applyBorder="1" applyAlignment="1" applyProtection="1">
      <alignment wrapText="1"/>
      <protection/>
    </xf>
    <xf numFmtId="169" fontId="6" fillId="0" borderId="1" xfId="21" applyNumberFormat="1" applyFont="1" applyFill="1" applyBorder="1" applyAlignment="1" applyProtection="1">
      <alignment wrapText="1"/>
      <protection/>
    </xf>
    <xf numFmtId="169" fontId="0" fillId="0" borderId="1" xfId="21" applyNumberFormat="1" applyFont="1" applyFill="1" applyBorder="1" applyAlignment="1" applyProtection="1">
      <alignment horizontal="right" wrapText="1"/>
      <protection/>
    </xf>
    <xf numFmtId="169" fontId="0" fillId="0" borderId="8" xfId="21" applyNumberFormat="1" applyFont="1" applyFill="1" applyBorder="1" applyAlignment="1" applyProtection="1">
      <alignment horizontal="right" wrapText="1"/>
      <protection/>
    </xf>
    <xf numFmtId="169" fontId="0" fillId="0" borderId="1" xfId="21" applyNumberFormat="1" applyFill="1" applyBorder="1" applyAlignment="1">
      <alignment horizontal="center"/>
      <protection/>
    </xf>
    <xf numFmtId="164" fontId="5" fillId="9" borderId="1" xfId="21" applyFont="1" applyFill="1" applyBorder="1" applyAlignment="1" applyProtection="1">
      <alignment horizontal="left"/>
      <protection/>
    </xf>
    <xf numFmtId="169" fontId="5" fillId="9" borderId="1" xfId="21" applyNumberFormat="1" applyFont="1" applyFill="1" applyBorder="1" applyAlignment="1" applyProtection="1">
      <alignment horizontal="right"/>
      <protection/>
    </xf>
    <xf numFmtId="169" fontId="4" fillId="9" borderId="1" xfId="21" applyNumberFormat="1" applyFont="1" applyFill="1" applyBorder="1" applyAlignment="1" applyProtection="1">
      <alignment horizontal="right"/>
      <protection/>
    </xf>
    <xf numFmtId="169" fontId="4" fillId="9" borderId="8" xfId="21" applyNumberFormat="1" applyFont="1" applyFill="1" applyBorder="1" applyAlignment="1" applyProtection="1">
      <alignment horizontal="right"/>
      <protection/>
    </xf>
    <xf numFmtId="169" fontId="6" fillId="0" borderId="1" xfId="21" applyNumberFormat="1" applyFont="1" applyBorder="1" applyAlignment="1" applyProtection="1">
      <alignment horizontal="right" wrapText="1"/>
      <protection/>
    </xf>
    <xf numFmtId="164" fontId="6" fillId="0" borderId="1" xfId="21" applyFont="1" applyBorder="1" applyAlignment="1" applyProtection="1">
      <alignment horizontal="left" wrapText="1"/>
      <protection/>
    </xf>
    <xf numFmtId="170" fontId="5" fillId="9" borderId="1" xfId="21" applyNumberFormat="1" applyFont="1" applyFill="1" applyBorder="1" applyAlignment="1">
      <alignment horizontal="left"/>
      <protection/>
    </xf>
    <xf numFmtId="171" fontId="5" fillId="9" borderId="1" xfId="21" applyNumberFormat="1" applyFont="1" applyFill="1" applyBorder="1" applyAlignment="1" applyProtection="1">
      <alignment wrapText="1"/>
      <protection/>
    </xf>
    <xf numFmtId="164" fontId="5" fillId="8" borderId="1" xfId="21" applyFont="1" applyFill="1" applyBorder="1">
      <alignment/>
      <protection/>
    </xf>
    <xf numFmtId="164" fontId="6" fillId="8" borderId="1" xfId="21" applyFont="1" applyFill="1" applyBorder="1" applyAlignment="1">
      <alignment wrapText="1"/>
      <protection/>
    </xf>
    <xf numFmtId="169" fontId="6" fillId="8" borderId="1" xfId="21" applyNumberFormat="1" applyFont="1" applyFill="1" applyBorder="1" applyAlignment="1">
      <alignment wrapText="1"/>
      <protection/>
    </xf>
    <xf numFmtId="169" fontId="4" fillId="8" borderId="1" xfId="21" applyNumberFormat="1" applyFont="1" applyFill="1" applyBorder="1" applyAlignment="1">
      <alignment horizontal="right" wrapText="1"/>
      <protection/>
    </xf>
    <xf numFmtId="169" fontId="4" fillId="8" borderId="8" xfId="21" applyNumberFormat="1" applyFont="1" applyFill="1" applyBorder="1" applyAlignment="1">
      <alignment horizontal="right" wrapText="1"/>
      <protection/>
    </xf>
    <xf numFmtId="164" fontId="5" fillId="9" borderId="1" xfId="21" applyFont="1" applyFill="1" applyBorder="1" applyAlignment="1">
      <alignment horizontal="left"/>
      <protection/>
    </xf>
    <xf numFmtId="164" fontId="5" fillId="9" borderId="1" xfId="21" applyFont="1" applyFill="1" applyBorder="1" applyAlignment="1">
      <alignment wrapText="1"/>
      <protection/>
    </xf>
    <xf numFmtId="169" fontId="5" fillId="9" borderId="1" xfId="21" applyNumberFormat="1" applyFont="1" applyFill="1" applyBorder="1" applyAlignment="1">
      <alignment wrapText="1"/>
      <protection/>
    </xf>
    <xf numFmtId="169" fontId="4" fillId="9" borderId="1" xfId="21" applyNumberFormat="1" applyFont="1" applyFill="1" applyBorder="1" applyAlignment="1">
      <alignment horizontal="right" wrapText="1"/>
      <protection/>
    </xf>
    <xf numFmtId="169" fontId="4" fillId="9" borderId="8" xfId="21" applyNumberFormat="1" applyFont="1" applyFill="1" applyBorder="1" applyAlignment="1">
      <alignment horizontal="right" wrapText="1"/>
      <protection/>
    </xf>
    <xf numFmtId="164" fontId="6" fillId="0" borderId="1" xfId="21" applyFont="1" applyBorder="1" applyAlignment="1">
      <alignment horizontal="left"/>
      <protection/>
    </xf>
    <xf numFmtId="164" fontId="6" fillId="0" borderId="1" xfId="21" applyFont="1" applyBorder="1" applyAlignment="1">
      <alignment wrapText="1"/>
      <protection/>
    </xf>
    <xf numFmtId="169" fontId="6" fillId="0" borderId="1" xfId="21" applyNumberFormat="1" applyFont="1" applyBorder="1" applyAlignment="1">
      <alignment wrapText="1"/>
      <protection/>
    </xf>
    <xf numFmtId="169" fontId="0" fillId="0" borderId="1" xfId="21" applyNumberFormat="1" applyFont="1" applyBorder="1" applyAlignment="1">
      <alignment horizontal="right" wrapText="1"/>
      <protection/>
    </xf>
    <xf numFmtId="169" fontId="0" fillId="0" borderId="8" xfId="21" applyNumberFormat="1" applyFont="1" applyBorder="1" applyAlignment="1">
      <alignment horizontal="right" wrapText="1"/>
      <protection/>
    </xf>
    <xf numFmtId="164" fontId="5" fillId="8" borderId="1" xfId="21" applyFont="1" applyFill="1" applyBorder="1" applyAlignment="1">
      <alignment horizontal="left"/>
      <protection/>
    </xf>
    <xf numFmtId="164" fontId="9" fillId="4" borderId="1" xfId="21" applyFont="1" applyFill="1" applyBorder="1" applyAlignment="1">
      <alignment horizontal="left"/>
      <protection/>
    </xf>
    <xf numFmtId="164" fontId="9" fillId="4" borderId="1" xfId="21" applyFont="1" applyFill="1" applyBorder="1" applyAlignment="1">
      <alignment wrapText="1"/>
      <protection/>
    </xf>
    <xf numFmtId="169" fontId="9" fillId="4" borderId="1" xfId="21" applyNumberFormat="1" applyFont="1" applyFill="1" applyBorder="1" applyAlignment="1">
      <alignment wrapText="1"/>
      <protection/>
    </xf>
    <xf numFmtId="169" fontId="8" fillId="4" borderId="1" xfId="21" applyNumberFormat="1" applyFont="1" applyFill="1" applyBorder="1" applyAlignment="1">
      <alignment horizontal="right" wrapText="1"/>
      <protection/>
    </xf>
    <xf numFmtId="169" fontId="8" fillId="4" borderId="8" xfId="21" applyNumberFormat="1" applyFont="1" applyFill="1" applyBorder="1" applyAlignment="1">
      <alignment horizontal="right" wrapText="1"/>
      <protection/>
    </xf>
    <xf numFmtId="164" fontId="5" fillId="7" borderId="1" xfId="21" applyFont="1" applyFill="1" applyBorder="1" applyAlignment="1">
      <alignment horizontal="left"/>
      <protection/>
    </xf>
    <xf numFmtId="164" fontId="6" fillId="7" borderId="1" xfId="21" applyFont="1" applyFill="1" applyBorder="1" applyAlignment="1">
      <alignment wrapText="1"/>
      <protection/>
    </xf>
    <xf numFmtId="169" fontId="6" fillId="7" borderId="1" xfId="21" applyNumberFormat="1" applyFont="1" applyFill="1" applyBorder="1" applyAlignment="1">
      <alignment wrapText="1"/>
      <protection/>
    </xf>
    <xf numFmtId="169" fontId="8" fillId="7" borderId="1" xfId="21" applyNumberFormat="1" applyFont="1" applyFill="1" applyBorder="1" applyAlignment="1">
      <alignment horizontal="right" wrapText="1"/>
      <protection/>
    </xf>
    <xf numFmtId="169" fontId="8" fillId="7" borderId="8" xfId="21" applyNumberFormat="1" applyFont="1" applyFill="1" applyBorder="1" applyAlignment="1">
      <alignment horizontal="right" wrapText="1"/>
      <protection/>
    </xf>
    <xf numFmtId="164" fontId="5" fillId="7" borderId="1" xfId="21" applyFont="1" applyFill="1" applyBorder="1" applyAlignment="1">
      <alignment horizontal="left" wrapText="1"/>
      <protection/>
    </xf>
    <xf numFmtId="164" fontId="5" fillId="8" borderId="1" xfId="21" applyFont="1" applyFill="1" applyBorder="1" applyAlignment="1">
      <alignment wrapText="1"/>
      <protection/>
    </xf>
    <xf numFmtId="169" fontId="5" fillId="8" borderId="1" xfId="21" applyNumberFormat="1" applyFont="1" applyFill="1" applyBorder="1" applyAlignment="1">
      <alignment wrapText="1"/>
      <protection/>
    </xf>
    <xf numFmtId="169" fontId="4" fillId="8" borderId="1" xfId="21" applyNumberFormat="1" applyFont="1" applyFill="1" applyBorder="1" applyAlignment="1">
      <alignment horizontal="right" wrapText="1"/>
      <protection/>
    </xf>
    <xf numFmtId="169" fontId="4" fillId="8" borderId="8" xfId="21" applyNumberFormat="1" applyFont="1" applyFill="1" applyBorder="1" applyAlignment="1">
      <alignment horizontal="right" wrapText="1"/>
      <protection/>
    </xf>
    <xf numFmtId="164" fontId="5" fillId="7" borderId="1" xfId="21" applyFont="1" applyFill="1" applyBorder="1" applyAlignment="1">
      <alignment horizontal="center" wrapText="1"/>
      <protection/>
    </xf>
    <xf numFmtId="169" fontId="6" fillId="7" borderId="1" xfId="23" applyNumberFormat="1" applyFont="1" applyFill="1" applyBorder="1" applyAlignment="1" applyProtection="1">
      <alignment horizontal="right" wrapText="1"/>
      <protection/>
    </xf>
    <xf numFmtId="169" fontId="4" fillId="7" borderId="1" xfId="23" applyNumberFormat="1" applyFont="1" applyFill="1" applyBorder="1" applyAlignment="1" applyProtection="1">
      <alignment horizontal="right" wrapText="1"/>
      <protection/>
    </xf>
    <xf numFmtId="169" fontId="4" fillId="7" borderId="8" xfId="23" applyNumberFormat="1" applyFont="1" applyFill="1" applyBorder="1" applyAlignment="1" applyProtection="1">
      <alignment horizontal="right" wrapText="1"/>
      <protection/>
    </xf>
    <xf numFmtId="164" fontId="6" fillId="8" borderId="1" xfId="21" applyFont="1" applyFill="1" applyBorder="1" applyAlignment="1" applyProtection="1">
      <alignment wrapText="1"/>
      <protection/>
    </xf>
    <xf numFmtId="169" fontId="6" fillId="8" borderId="1" xfId="21" applyNumberFormat="1" applyFont="1" applyFill="1" applyBorder="1" applyAlignment="1" applyProtection="1">
      <alignment wrapText="1"/>
      <protection/>
    </xf>
    <xf numFmtId="169" fontId="4" fillId="8" borderId="1" xfId="21" applyNumberFormat="1" applyFont="1" applyFill="1" applyBorder="1" applyAlignment="1" applyProtection="1">
      <alignment horizontal="right" wrapText="1"/>
      <protection/>
    </xf>
    <xf numFmtId="169" fontId="4" fillId="8" borderId="8" xfId="21" applyNumberFormat="1" applyFont="1" applyFill="1" applyBorder="1" applyAlignment="1" applyProtection="1">
      <alignment horizontal="right" wrapText="1"/>
      <protection/>
    </xf>
    <xf numFmtId="164" fontId="5" fillId="8" borderId="8" xfId="21" applyFont="1" applyFill="1" applyBorder="1" applyAlignment="1" applyProtection="1">
      <alignment horizontal="left"/>
      <protection/>
    </xf>
    <xf numFmtId="164" fontId="6" fillId="8" borderId="18" xfId="21" applyFont="1" applyFill="1" applyBorder="1" applyAlignment="1" applyProtection="1">
      <alignment wrapText="1"/>
      <protection/>
    </xf>
    <xf numFmtId="169" fontId="6" fillId="8" borderId="18" xfId="21" applyNumberFormat="1" applyFont="1" applyFill="1" applyBorder="1" applyAlignment="1" applyProtection="1">
      <alignment wrapText="1"/>
      <protection/>
    </xf>
    <xf numFmtId="169" fontId="4" fillId="8" borderId="18" xfId="21" applyNumberFormat="1" applyFont="1" applyFill="1" applyBorder="1" applyAlignment="1" applyProtection="1">
      <alignment horizontal="right" wrapText="1"/>
      <protection/>
    </xf>
    <xf numFmtId="169" fontId="4" fillId="8" borderId="28" xfId="21" applyNumberFormat="1" applyFont="1" applyFill="1" applyBorder="1" applyAlignment="1" applyProtection="1">
      <alignment horizontal="right" wrapText="1"/>
      <protection/>
    </xf>
    <xf numFmtId="164" fontId="5" fillId="9" borderId="18" xfId="21" applyFont="1" applyFill="1" applyBorder="1" applyAlignment="1" applyProtection="1">
      <alignment wrapText="1"/>
      <protection/>
    </xf>
    <xf numFmtId="169" fontId="5" fillId="9" borderId="18" xfId="21" applyNumberFormat="1" applyFont="1" applyFill="1" applyBorder="1" applyAlignment="1" applyProtection="1">
      <alignment wrapText="1"/>
      <protection/>
    </xf>
    <xf numFmtId="169" fontId="4" fillId="9" borderId="18" xfId="21" applyNumberFormat="1" applyFont="1" applyFill="1" applyBorder="1" applyAlignment="1" applyProtection="1">
      <alignment horizontal="right" wrapText="1"/>
      <protection/>
    </xf>
    <xf numFmtId="169" fontId="4" fillId="9" borderId="28" xfId="21" applyNumberFormat="1" applyFont="1" applyFill="1" applyBorder="1" applyAlignment="1" applyProtection="1">
      <alignment horizontal="right" wrapText="1"/>
      <protection/>
    </xf>
    <xf numFmtId="164" fontId="6" fillId="0" borderId="18" xfId="21" applyFont="1" applyBorder="1" applyAlignment="1" applyProtection="1">
      <alignment wrapText="1"/>
      <protection/>
    </xf>
    <xf numFmtId="169" fontId="6" fillId="0" borderId="18" xfId="21" applyNumberFormat="1" applyFont="1" applyBorder="1" applyAlignment="1" applyProtection="1">
      <alignment wrapText="1"/>
      <protection/>
    </xf>
    <xf numFmtId="169" fontId="0" fillId="0" borderId="18" xfId="21" applyNumberFormat="1" applyFont="1" applyBorder="1" applyAlignment="1" applyProtection="1">
      <alignment horizontal="right" wrapText="1"/>
      <protection/>
    </xf>
    <xf numFmtId="169" fontId="0" fillId="0" borderId="28" xfId="21" applyNumberFormat="1" applyFont="1" applyBorder="1" applyAlignment="1" applyProtection="1">
      <alignment horizontal="right" wrapText="1"/>
      <protection/>
    </xf>
    <xf numFmtId="164" fontId="6" fillId="9" borderId="18" xfId="21" applyFont="1" applyFill="1" applyBorder="1" applyAlignment="1" applyProtection="1">
      <alignment wrapText="1"/>
      <protection/>
    </xf>
    <xf numFmtId="169" fontId="6" fillId="9" borderId="18" xfId="21" applyNumberFormat="1" applyFont="1" applyFill="1" applyBorder="1" applyAlignment="1" applyProtection="1">
      <alignment wrapText="1"/>
      <protection/>
    </xf>
    <xf numFmtId="169" fontId="4" fillId="9" borderId="18" xfId="21" applyNumberFormat="1" applyFont="1" applyFill="1" applyBorder="1" applyAlignment="1" applyProtection="1">
      <alignment horizontal="right" wrapText="1"/>
      <protection/>
    </xf>
    <xf numFmtId="169" fontId="4" fillId="9" borderId="1" xfId="21" applyNumberFormat="1" applyFont="1" applyFill="1" applyBorder="1" applyAlignment="1" applyProtection="1">
      <alignment horizontal="right" wrapText="1"/>
      <protection/>
    </xf>
    <xf numFmtId="169" fontId="4" fillId="9" borderId="28" xfId="21" applyNumberFormat="1" applyFont="1" applyFill="1" applyBorder="1" applyAlignment="1" applyProtection="1">
      <alignment horizontal="right" wrapText="1"/>
      <protection/>
    </xf>
    <xf numFmtId="164" fontId="6" fillId="10" borderId="1" xfId="21" applyFont="1" applyFill="1" applyBorder="1" applyAlignment="1" applyProtection="1">
      <alignment horizontal="left"/>
      <protection/>
    </xf>
    <xf numFmtId="164" fontId="6" fillId="10" borderId="18" xfId="21" applyFont="1" applyFill="1" applyBorder="1" applyAlignment="1" applyProtection="1">
      <alignment wrapText="1"/>
      <protection/>
    </xf>
    <xf numFmtId="169" fontId="6" fillId="10" borderId="18" xfId="21" applyNumberFormat="1" applyFont="1" applyFill="1" applyBorder="1" applyAlignment="1" applyProtection="1">
      <alignment wrapText="1"/>
      <protection/>
    </xf>
    <xf numFmtId="169" fontId="0" fillId="10" borderId="18" xfId="21" applyNumberFormat="1" applyFont="1" applyFill="1" applyBorder="1" applyAlignment="1" applyProtection="1">
      <alignment horizontal="right" wrapText="1"/>
      <protection/>
    </xf>
    <xf numFmtId="169" fontId="0" fillId="10" borderId="1" xfId="21" applyNumberFormat="1" applyFont="1" applyFill="1" applyBorder="1" applyAlignment="1" applyProtection="1">
      <alignment horizontal="right" wrapText="1"/>
      <protection/>
    </xf>
    <xf numFmtId="169" fontId="0" fillId="10" borderId="28" xfId="21" applyNumberFormat="1" applyFont="1" applyFill="1" applyBorder="1" applyAlignment="1" applyProtection="1">
      <alignment horizontal="right" wrapText="1"/>
      <protection/>
    </xf>
    <xf numFmtId="169" fontId="0" fillId="10" borderId="1" xfId="21" applyNumberFormat="1" applyFill="1" applyBorder="1" applyAlignment="1">
      <alignment horizontal="center"/>
      <protection/>
    </xf>
    <xf numFmtId="164" fontId="6" fillId="8" borderId="1" xfId="21" applyFont="1" applyFill="1" applyBorder="1" applyAlignment="1" applyProtection="1">
      <alignment wrapText="1"/>
      <protection/>
    </xf>
    <xf numFmtId="169" fontId="6" fillId="8" borderId="1" xfId="21" applyNumberFormat="1" applyFont="1" applyFill="1" applyBorder="1" applyAlignment="1" applyProtection="1">
      <alignment wrapText="1"/>
      <protection/>
    </xf>
    <xf numFmtId="164" fontId="5" fillId="9" borderId="1" xfId="21" applyFont="1" applyFill="1" applyBorder="1" applyAlignment="1" applyProtection="1">
      <alignment wrapText="1"/>
      <protection/>
    </xf>
    <xf numFmtId="169" fontId="5" fillId="9" borderId="1" xfId="21" applyNumberFormat="1" applyFont="1" applyFill="1" applyBorder="1" applyAlignment="1" applyProtection="1">
      <alignment wrapText="1"/>
      <protection/>
    </xf>
    <xf numFmtId="169" fontId="6" fillId="9" borderId="1" xfId="21" applyNumberFormat="1" applyFont="1" applyFill="1" applyBorder="1" applyAlignment="1" applyProtection="1">
      <alignment wrapText="1"/>
      <protection/>
    </xf>
    <xf numFmtId="164" fontId="6" fillId="0" borderId="1" xfId="21" applyFont="1" applyBorder="1" applyAlignment="1" applyProtection="1">
      <alignment wrapText="1"/>
      <protection/>
    </xf>
    <xf numFmtId="169" fontId="6" fillId="0" borderId="1" xfId="21" applyNumberFormat="1" applyFont="1" applyBorder="1" applyAlignment="1" applyProtection="1">
      <alignment wrapText="1"/>
      <protection/>
    </xf>
    <xf numFmtId="164" fontId="5" fillId="4" borderId="1" xfId="21" applyFont="1" applyFill="1" applyBorder="1" applyAlignment="1" applyProtection="1">
      <alignment horizontal="left"/>
      <protection/>
    </xf>
    <xf numFmtId="164" fontId="5" fillId="4" borderId="1" xfId="21" applyFont="1" applyFill="1" applyBorder="1" applyAlignment="1" applyProtection="1">
      <alignment wrapText="1"/>
      <protection/>
    </xf>
    <xf numFmtId="169" fontId="5" fillId="4" borderId="1" xfId="21" applyNumberFormat="1" applyFont="1" applyFill="1" applyBorder="1" applyAlignment="1" applyProtection="1">
      <alignment wrapText="1"/>
      <protection/>
    </xf>
    <xf numFmtId="164" fontId="5" fillId="7" borderId="1" xfId="21" applyFont="1" applyFill="1" applyBorder="1" applyAlignment="1" applyProtection="1">
      <alignment wrapText="1"/>
      <protection/>
    </xf>
    <xf numFmtId="169" fontId="5" fillId="7" borderId="1" xfId="21" applyNumberFormat="1" applyFont="1" applyFill="1" applyBorder="1" applyAlignment="1" applyProtection="1">
      <alignment wrapText="1"/>
      <protection/>
    </xf>
    <xf numFmtId="169" fontId="8" fillId="7" borderId="1" xfId="21" applyNumberFormat="1" applyFont="1" applyFill="1" applyBorder="1" applyAlignment="1" applyProtection="1">
      <alignment horizontal="right" wrapText="1"/>
      <protection/>
    </xf>
    <xf numFmtId="169" fontId="8" fillId="7" borderId="8" xfId="21" applyNumberFormat="1" applyFont="1" applyFill="1" applyBorder="1" applyAlignment="1" applyProtection="1">
      <alignment horizontal="right" wrapText="1"/>
      <protection/>
    </xf>
    <xf numFmtId="164" fontId="6" fillId="7" borderId="1" xfId="21" applyFont="1" applyFill="1" applyBorder="1" applyAlignment="1" applyProtection="1">
      <alignment horizontal="left"/>
      <protection/>
    </xf>
    <xf numFmtId="164" fontId="6" fillId="7" borderId="1" xfId="21" applyFont="1" applyFill="1" applyBorder="1" applyAlignment="1" applyProtection="1">
      <alignment wrapText="1"/>
      <protection/>
    </xf>
    <xf numFmtId="169" fontId="6" fillId="7" borderId="1" xfId="21" applyNumberFormat="1" applyFont="1" applyFill="1" applyBorder="1" applyAlignment="1" applyProtection="1">
      <alignment wrapText="1"/>
      <protection/>
    </xf>
    <xf numFmtId="169" fontId="4" fillId="7" borderId="1" xfId="21" applyNumberFormat="1" applyFont="1" applyFill="1" applyBorder="1" applyAlignment="1" applyProtection="1">
      <alignment horizontal="right" wrapText="1"/>
      <protection/>
    </xf>
    <xf numFmtId="169" fontId="4" fillId="7" borderId="8" xfId="21" applyNumberFormat="1" applyFont="1" applyFill="1" applyBorder="1" applyAlignment="1" applyProtection="1">
      <alignment horizontal="right" wrapText="1"/>
      <protection/>
    </xf>
    <xf numFmtId="169" fontId="8" fillId="4" borderId="1" xfId="21" applyNumberFormat="1" applyFont="1" applyFill="1" applyBorder="1" applyAlignment="1" applyProtection="1">
      <alignment horizontal="right" wrapText="1"/>
      <protection/>
    </xf>
    <xf numFmtId="169" fontId="8" fillId="4" borderId="8" xfId="21" applyNumberFormat="1" applyFont="1" applyFill="1" applyBorder="1" applyAlignment="1" applyProtection="1">
      <alignment horizontal="right" wrapText="1"/>
      <protection/>
    </xf>
    <xf numFmtId="164" fontId="6" fillId="2" borderId="1" xfId="21" applyFont="1" applyFill="1" applyBorder="1" applyAlignment="1" applyProtection="1">
      <alignment horizontal="left"/>
      <protection/>
    </xf>
    <xf numFmtId="164" fontId="6" fillId="2" borderId="1" xfId="21" applyFont="1" applyFill="1" applyBorder="1" applyAlignment="1" applyProtection="1">
      <alignment wrapText="1"/>
      <protection/>
    </xf>
    <xf numFmtId="169" fontId="6" fillId="2" borderId="1" xfId="21" applyNumberFormat="1" applyFont="1" applyFill="1" applyBorder="1" applyAlignment="1" applyProtection="1">
      <alignment wrapText="1"/>
      <protection/>
    </xf>
    <xf numFmtId="169" fontId="0" fillId="2" borderId="1" xfId="21" applyNumberFormat="1" applyFont="1" applyFill="1" applyBorder="1" applyAlignment="1" applyProtection="1">
      <alignment horizontal="right" wrapText="1"/>
      <protection/>
    </xf>
    <xf numFmtId="169" fontId="0" fillId="2" borderId="8" xfId="21" applyNumberFormat="1" applyFont="1" applyFill="1" applyBorder="1" applyAlignment="1" applyProtection="1">
      <alignment horizontal="right" wrapText="1"/>
      <protection/>
    </xf>
    <xf numFmtId="164" fontId="5" fillId="7" borderId="10" xfId="21" applyFont="1" applyFill="1" applyBorder="1" applyAlignment="1" applyProtection="1">
      <alignment horizontal="left"/>
      <protection/>
    </xf>
    <xf numFmtId="164" fontId="5" fillId="7" borderId="10" xfId="21" applyFont="1" applyFill="1" applyBorder="1" applyAlignment="1" applyProtection="1">
      <alignment wrapText="1"/>
      <protection/>
    </xf>
    <xf numFmtId="169" fontId="5" fillId="7" borderId="10" xfId="21" applyNumberFormat="1" applyFont="1" applyFill="1" applyBorder="1" applyAlignment="1" applyProtection="1">
      <alignment wrapText="1"/>
      <protection/>
    </xf>
    <xf numFmtId="169" fontId="4" fillId="7" borderId="10" xfId="21" applyNumberFormat="1" applyFont="1" applyFill="1" applyBorder="1" applyAlignment="1" applyProtection="1">
      <alignment horizontal="right" wrapText="1"/>
      <protection/>
    </xf>
    <xf numFmtId="169" fontId="4" fillId="7" borderId="9" xfId="21" applyNumberFormat="1" applyFont="1" applyFill="1" applyBorder="1" applyAlignment="1" applyProtection="1">
      <alignment horizontal="right" wrapText="1"/>
      <protection/>
    </xf>
    <xf numFmtId="169" fontId="0" fillId="7" borderId="10" xfId="21" applyNumberFormat="1" applyFill="1" applyBorder="1" applyAlignment="1">
      <alignment horizontal="center"/>
      <protection/>
    </xf>
    <xf numFmtId="164" fontId="5" fillId="8" borderId="10" xfId="21" applyFont="1" applyFill="1" applyBorder="1" applyAlignment="1" applyProtection="1">
      <alignment horizontal="left" wrapText="1"/>
      <protection/>
    </xf>
    <xf numFmtId="169" fontId="0" fillId="0" borderId="10" xfId="21" applyNumberFormat="1" applyBorder="1" applyAlignment="1">
      <alignment wrapText="1"/>
      <protection/>
    </xf>
    <xf numFmtId="169" fontId="4" fillId="8" borderId="10" xfId="21" applyNumberFormat="1" applyFont="1" applyFill="1" applyBorder="1" applyAlignment="1">
      <alignment horizontal="right" wrapText="1"/>
      <protection/>
    </xf>
    <xf numFmtId="169" fontId="0" fillId="8" borderId="17" xfId="21" applyNumberFormat="1" applyFill="1" applyBorder="1" applyAlignment="1">
      <alignment horizontal="center"/>
      <protection/>
    </xf>
    <xf numFmtId="164" fontId="5" fillId="8" borderId="16" xfId="21" applyFont="1" applyFill="1" applyBorder="1" applyAlignment="1" applyProtection="1">
      <alignment horizontal="left" wrapText="1"/>
      <protection/>
    </xf>
    <xf numFmtId="164" fontId="4" fillId="8" borderId="23" xfId="21" applyFont="1" applyFill="1" applyBorder="1" applyAlignment="1">
      <alignment wrapText="1"/>
      <protection/>
    </xf>
    <xf numFmtId="169" fontId="4" fillId="8" borderId="15" xfId="21" applyNumberFormat="1" applyFont="1" applyFill="1" applyBorder="1" applyAlignment="1">
      <alignment wrapText="1"/>
      <protection/>
    </xf>
    <xf numFmtId="169" fontId="4" fillId="8" borderId="15" xfId="21" applyNumberFormat="1" applyFont="1" applyFill="1" applyBorder="1" applyAlignment="1">
      <alignment horizontal="right" wrapText="1"/>
      <protection/>
    </xf>
    <xf numFmtId="169" fontId="0" fillId="8" borderId="23" xfId="21" applyNumberFormat="1" applyFill="1" applyBorder="1" applyAlignment="1">
      <alignment horizontal="center"/>
      <protection/>
    </xf>
    <xf numFmtId="164" fontId="5" fillId="8" borderId="15" xfId="21" applyFont="1" applyFill="1" applyBorder="1" applyAlignment="1" applyProtection="1">
      <alignment horizontal="left" wrapText="1"/>
      <protection/>
    </xf>
    <xf numFmtId="164" fontId="4" fillId="8" borderId="15" xfId="21" applyFont="1" applyFill="1" applyBorder="1" applyAlignment="1">
      <alignment wrapText="1"/>
      <protection/>
    </xf>
    <xf numFmtId="169" fontId="4" fillId="8" borderId="16" xfId="21" applyNumberFormat="1" applyFont="1" applyFill="1" applyBorder="1" applyAlignment="1">
      <alignment horizontal="right" wrapText="1"/>
      <protection/>
    </xf>
    <xf numFmtId="169" fontId="0" fillId="8" borderId="15" xfId="21" applyNumberFormat="1" applyFill="1" applyBorder="1" applyAlignment="1">
      <alignment horizontal="center"/>
      <protection/>
    </xf>
    <xf numFmtId="164" fontId="5" fillId="9" borderId="1" xfId="21" applyFont="1" applyFill="1" applyBorder="1" applyAlignment="1">
      <alignment wrapText="1"/>
      <protection/>
    </xf>
    <xf numFmtId="169" fontId="5" fillId="9" borderId="1" xfId="21" applyNumberFormat="1" applyFont="1" applyFill="1" applyBorder="1" applyAlignment="1">
      <alignment wrapText="1"/>
      <protection/>
    </xf>
    <xf numFmtId="169" fontId="4" fillId="9" borderId="1" xfId="21" applyNumberFormat="1" applyFont="1" applyFill="1" applyBorder="1" applyAlignment="1">
      <alignment horizontal="right" wrapText="1"/>
      <protection/>
    </xf>
    <xf numFmtId="169" fontId="4" fillId="9" borderId="8" xfId="21" applyNumberFormat="1" applyFont="1" applyFill="1" applyBorder="1" applyAlignment="1">
      <alignment horizontal="right" wrapText="1"/>
      <protection/>
    </xf>
    <xf numFmtId="169" fontId="4" fillId="9" borderId="1" xfId="21" applyNumberFormat="1" applyFont="1" applyFill="1" applyBorder="1" applyAlignment="1">
      <alignment horizontal="center"/>
      <protection/>
    </xf>
    <xf numFmtId="164" fontId="6" fillId="2" borderId="1" xfId="21" applyFont="1" applyFill="1" applyBorder="1" applyAlignment="1">
      <alignment wrapText="1"/>
      <protection/>
    </xf>
    <xf numFmtId="169" fontId="6" fillId="2" borderId="1" xfId="21" applyNumberFormat="1" applyFont="1" applyFill="1" applyBorder="1" applyAlignment="1">
      <alignment wrapText="1"/>
      <protection/>
    </xf>
    <xf numFmtId="169" fontId="0" fillId="2" borderId="1" xfId="21" applyNumberFormat="1" applyFont="1" applyFill="1" applyBorder="1" applyAlignment="1">
      <alignment horizontal="right" wrapText="1"/>
      <protection/>
    </xf>
    <xf numFmtId="169" fontId="0" fillId="2" borderId="8" xfId="21" applyNumberFormat="1" applyFont="1" applyFill="1" applyBorder="1" applyAlignment="1">
      <alignment horizontal="right" wrapText="1"/>
      <protection/>
    </xf>
    <xf numFmtId="164" fontId="5" fillId="7" borderId="1" xfId="21" applyFont="1" applyFill="1" applyBorder="1" applyAlignment="1">
      <alignment/>
      <protection/>
    </xf>
    <xf numFmtId="169" fontId="4" fillId="7" borderId="1" xfId="21" applyNumberFormat="1" applyFont="1" applyFill="1" applyBorder="1" applyAlignment="1">
      <alignment/>
      <protection/>
    </xf>
    <xf numFmtId="169" fontId="4" fillId="7" borderId="1" xfId="21" applyNumberFormat="1" applyFont="1" applyFill="1" applyBorder="1" applyAlignment="1">
      <alignment horizontal="right"/>
      <protection/>
    </xf>
    <xf numFmtId="169" fontId="4" fillId="7" borderId="8" xfId="21" applyNumberFormat="1" applyFont="1" applyFill="1" applyBorder="1" applyAlignment="1">
      <alignment horizontal="right"/>
      <protection/>
    </xf>
    <xf numFmtId="164" fontId="5" fillId="8" borderId="10" xfId="21" applyFont="1" applyFill="1" applyBorder="1" applyAlignment="1">
      <alignment/>
      <protection/>
    </xf>
    <xf numFmtId="164" fontId="0" fillId="8" borderId="10" xfId="21" applyFill="1" applyBorder="1" applyAlignment="1">
      <alignment/>
      <protection/>
    </xf>
    <xf numFmtId="169" fontId="0" fillId="8" borderId="10" xfId="21" applyNumberFormat="1" applyFill="1" applyBorder="1" applyAlignment="1">
      <alignment horizontal="right"/>
      <protection/>
    </xf>
    <xf numFmtId="169" fontId="0" fillId="8" borderId="10" xfId="21" applyNumberFormat="1" applyFont="1" applyFill="1" applyBorder="1" applyAlignment="1">
      <alignment horizontal="right"/>
      <protection/>
    </xf>
    <xf numFmtId="169" fontId="0" fillId="8" borderId="9" xfId="21" applyNumberFormat="1" applyFont="1" applyFill="1" applyBorder="1" applyAlignment="1">
      <alignment horizontal="right"/>
      <protection/>
    </xf>
    <xf numFmtId="169" fontId="0" fillId="8" borderId="10" xfId="21" applyNumberFormat="1" applyFill="1" applyBorder="1" applyAlignment="1">
      <alignment horizontal="center"/>
      <protection/>
    </xf>
    <xf numFmtId="164" fontId="5" fillId="8" borderId="15" xfId="21" applyFont="1" applyFill="1" applyBorder="1" applyAlignment="1">
      <alignment wrapText="1"/>
      <protection/>
    </xf>
    <xf numFmtId="169" fontId="0" fillId="8" borderId="15" xfId="21" applyNumberFormat="1" applyFill="1" applyBorder="1" applyAlignment="1">
      <alignment horizontal="right" wrapText="1"/>
      <protection/>
    </xf>
    <xf numFmtId="169" fontId="4" fillId="8" borderId="15" xfId="21" applyNumberFormat="1" applyFont="1" applyFill="1" applyBorder="1" applyAlignment="1">
      <alignment horizontal="right" wrapText="1"/>
      <protection/>
    </xf>
    <xf numFmtId="169" fontId="4" fillId="8" borderId="16" xfId="21" applyNumberFormat="1" applyFont="1" applyFill="1" applyBorder="1" applyAlignment="1">
      <alignment horizontal="right" wrapText="1"/>
      <protection/>
    </xf>
    <xf numFmtId="169" fontId="5" fillId="9" borderId="1" xfId="21" applyNumberFormat="1" applyFont="1" applyFill="1" applyBorder="1" applyAlignment="1">
      <alignment horizontal="right" wrapText="1"/>
      <protection/>
    </xf>
    <xf numFmtId="169" fontId="0" fillId="9" borderId="15" xfId="21" applyNumberFormat="1" applyFill="1" applyBorder="1" applyAlignment="1">
      <alignment horizontal="center"/>
      <protection/>
    </xf>
    <xf numFmtId="164" fontId="5" fillId="9" borderId="1" xfId="21" applyFont="1" applyFill="1" applyBorder="1" applyAlignment="1">
      <alignment horizontal="left" wrapText="1"/>
      <protection/>
    </xf>
    <xf numFmtId="164" fontId="6" fillId="0" borderId="1" xfId="21" applyFont="1" applyBorder="1" applyAlignment="1">
      <alignment horizontal="left" wrapText="1"/>
      <protection/>
    </xf>
    <xf numFmtId="169" fontId="6" fillId="0" borderId="1" xfId="21" applyNumberFormat="1" applyFont="1" applyBorder="1" applyAlignment="1">
      <alignment horizontal="right" wrapText="1"/>
      <protection/>
    </xf>
    <xf numFmtId="164" fontId="5" fillId="8" borderId="10" xfId="21" applyFont="1" applyFill="1" applyBorder="1" applyAlignment="1">
      <alignment horizontal="left" wrapText="1"/>
      <protection/>
    </xf>
    <xf numFmtId="169" fontId="0" fillId="8" borderId="10" xfId="21" applyNumberFormat="1" applyFill="1" applyBorder="1" applyAlignment="1">
      <alignment wrapText="1"/>
      <protection/>
    </xf>
    <xf numFmtId="169" fontId="0" fillId="8" borderId="10" xfId="21" applyNumberFormat="1" applyFont="1" applyFill="1" applyBorder="1" applyAlignment="1">
      <alignment horizontal="right" wrapText="1"/>
      <protection/>
    </xf>
    <xf numFmtId="164" fontId="5" fillId="8" borderId="16" xfId="21" applyFont="1" applyFill="1" applyBorder="1" applyAlignment="1">
      <alignment horizontal="left" wrapText="1"/>
      <protection/>
    </xf>
    <xf numFmtId="164" fontId="5" fillId="8" borderId="23" xfId="21" applyFont="1" applyFill="1" applyBorder="1" applyAlignment="1">
      <alignment wrapText="1"/>
      <protection/>
    </xf>
    <xf numFmtId="169" fontId="5" fillId="8" borderId="15" xfId="21" applyNumberFormat="1" applyFont="1" applyFill="1" applyBorder="1" applyAlignment="1">
      <alignment wrapText="1"/>
      <protection/>
    </xf>
    <xf numFmtId="164" fontId="5" fillId="9" borderId="15" xfId="21" applyFont="1" applyFill="1" applyBorder="1" applyAlignment="1">
      <alignment horizontal="left"/>
      <protection/>
    </xf>
    <xf numFmtId="164" fontId="5" fillId="9" borderId="15" xfId="21" applyFont="1" applyFill="1" applyBorder="1" applyAlignment="1">
      <alignment wrapText="1"/>
      <protection/>
    </xf>
    <xf numFmtId="169" fontId="5" fillId="9" borderId="15" xfId="21" applyNumberFormat="1" applyFont="1" applyFill="1" applyBorder="1" applyAlignment="1">
      <alignment wrapText="1"/>
      <protection/>
    </xf>
    <xf numFmtId="169" fontId="4" fillId="9" borderId="15" xfId="21" applyNumberFormat="1" applyFont="1" applyFill="1" applyBorder="1" applyAlignment="1">
      <alignment horizontal="right" wrapText="1"/>
      <protection/>
    </xf>
    <xf numFmtId="169" fontId="4" fillId="9" borderId="16" xfId="21" applyNumberFormat="1" applyFont="1" applyFill="1" applyBorder="1" applyAlignment="1">
      <alignment horizontal="right" wrapText="1"/>
      <protection/>
    </xf>
    <xf numFmtId="164" fontId="6" fillId="2" borderId="1" xfId="21" applyFont="1" applyFill="1" applyBorder="1" applyAlignment="1">
      <alignment horizontal="left"/>
      <protection/>
    </xf>
    <xf numFmtId="164" fontId="6" fillId="8" borderId="1" xfId="21" applyFont="1" applyFill="1" applyBorder="1" applyAlignment="1">
      <alignment horizontal="left" wrapText="1"/>
      <protection/>
    </xf>
    <xf numFmtId="169" fontId="6" fillId="8" borderId="1" xfId="21" applyNumberFormat="1" applyFont="1" applyFill="1" applyBorder="1" applyAlignment="1">
      <alignment horizontal="right" wrapText="1"/>
      <protection/>
    </xf>
    <xf numFmtId="164" fontId="9" fillId="4" borderId="1" xfId="21" applyFont="1" applyFill="1" applyBorder="1">
      <alignment/>
      <protection/>
    </xf>
    <xf numFmtId="169" fontId="8" fillId="4" borderId="1" xfId="21" applyNumberFormat="1" applyFont="1" applyFill="1" applyBorder="1" applyAlignment="1">
      <alignment horizontal="right" wrapText="1"/>
      <protection/>
    </xf>
    <xf numFmtId="169" fontId="8" fillId="4" borderId="8" xfId="21" applyNumberFormat="1" applyFont="1" applyFill="1" applyBorder="1" applyAlignment="1">
      <alignment horizontal="right" wrapText="1"/>
      <protection/>
    </xf>
    <xf numFmtId="164" fontId="5" fillId="7" borderId="1" xfId="21" applyFont="1" applyFill="1" applyBorder="1">
      <alignment/>
      <protection/>
    </xf>
    <xf numFmtId="164" fontId="5" fillId="7" borderId="1" xfId="21" applyFont="1" applyFill="1" applyBorder="1" applyAlignment="1">
      <alignment/>
      <protection/>
    </xf>
    <xf numFmtId="169" fontId="0" fillId="7" borderId="18" xfId="21" applyNumberFormat="1" applyFill="1" applyBorder="1" applyAlignment="1">
      <alignment/>
      <protection/>
    </xf>
    <xf numFmtId="169" fontId="4" fillId="7" borderId="18" xfId="21" applyNumberFormat="1" applyFont="1" applyFill="1" applyBorder="1" applyAlignment="1">
      <alignment horizontal="right"/>
      <protection/>
    </xf>
    <xf numFmtId="169" fontId="4" fillId="7" borderId="28" xfId="21" applyNumberFormat="1" applyFont="1" applyFill="1" applyBorder="1" applyAlignment="1">
      <alignment horizontal="right"/>
      <protection/>
    </xf>
    <xf numFmtId="164" fontId="5" fillId="8" borderId="9" xfId="21" applyFont="1" applyFill="1" applyBorder="1" applyAlignment="1">
      <alignment/>
      <protection/>
    </xf>
    <xf numFmtId="164" fontId="0" fillId="8" borderId="17" xfId="21" applyFill="1" applyBorder="1" applyAlignment="1">
      <alignment/>
      <protection/>
    </xf>
    <xf numFmtId="169" fontId="0" fillId="8" borderId="17" xfId="21" applyNumberFormat="1" applyFill="1" applyBorder="1" applyAlignment="1">
      <alignment/>
      <protection/>
    </xf>
    <xf numFmtId="169" fontId="4" fillId="8" borderId="17" xfId="21" applyNumberFormat="1" applyFont="1" applyFill="1" applyBorder="1" applyAlignment="1">
      <alignment horizontal="right"/>
      <protection/>
    </xf>
    <xf numFmtId="169" fontId="4" fillId="8" borderId="10" xfId="21" applyNumberFormat="1" applyFont="1" applyFill="1" applyBorder="1" applyAlignment="1">
      <alignment horizontal="right"/>
      <protection/>
    </xf>
    <xf numFmtId="169" fontId="4" fillId="8" borderId="32" xfId="21" applyNumberFormat="1" applyFont="1" applyFill="1" applyBorder="1" applyAlignment="1">
      <alignment horizontal="right"/>
      <protection/>
    </xf>
    <xf numFmtId="169" fontId="0" fillId="8" borderId="15" xfId="21" applyNumberFormat="1" applyFill="1" applyBorder="1" applyAlignment="1">
      <alignment wrapText="1"/>
      <protection/>
    </xf>
    <xf numFmtId="164" fontId="0" fillId="8" borderId="15" xfId="21" applyFont="1" applyFill="1" applyBorder="1" applyAlignment="1">
      <alignment wrapText="1"/>
      <protection/>
    </xf>
    <xf numFmtId="169" fontId="0" fillId="8" borderId="1" xfId="21" applyNumberFormat="1" applyFill="1" applyBorder="1" applyAlignment="1">
      <alignment wrapText="1"/>
      <protection/>
    </xf>
    <xf numFmtId="164" fontId="6" fillId="9" borderId="1" xfId="21" applyFont="1" applyFill="1" applyBorder="1" applyAlignment="1">
      <alignment horizontal="left"/>
      <protection/>
    </xf>
    <xf numFmtId="164" fontId="6" fillId="9" borderId="1" xfId="21" applyFont="1" applyFill="1" applyBorder="1" applyAlignment="1">
      <alignment wrapText="1"/>
      <protection/>
    </xf>
    <xf numFmtId="169" fontId="6" fillId="9" borderId="1" xfId="21" applyNumberFormat="1" applyFont="1" applyFill="1" applyBorder="1" applyAlignment="1">
      <alignment wrapText="1"/>
      <protection/>
    </xf>
    <xf numFmtId="169" fontId="0" fillId="9" borderId="1" xfId="21" applyNumberFormat="1" applyFont="1" applyFill="1" applyBorder="1" applyAlignment="1">
      <alignment horizontal="right" wrapText="1"/>
      <protection/>
    </xf>
    <xf numFmtId="169" fontId="0" fillId="9" borderId="8" xfId="21" applyNumberFormat="1" applyFont="1" applyFill="1" applyBorder="1" applyAlignment="1">
      <alignment horizontal="right" wrapText="1"/>
      <protection/>
    </xf>
    <xf numFmtId="164" fontId="6" fillId="9" borderId="18" xfId="21" applyFont="1" applyFill="1" applyBorder="1" applyAlignment="1">
      <alignment wrapText="1"/>
      <protection/>
    </xf>
    <xf numFmtId="169" fontId="6" fillId="9" borderId="18" xfId="21" applyNumberFormat="1" applyFont="1" applyFill="1" applyBorder="1" applyAlignment="1">
      <alignment wrapText="1"/>
      <protection/>
    </xf>
    <xf numFmtId="169" fontId="0" fillId="9" borderId="18" xfId="21" applyNumberFormat="1" applyFont="1" applyFill="1" applyBorder="1" applyAlignment="1">
      <alignment horizontal="right" wrapText="1"/>
      <protection/>
    </xf>
    <xf numFmtId="169" fontId="0" fillId="9" borderId="28" xfId="21" applyNumberFormat="1" applyFont="1" applyFill="1" applyBorder="1" applyAlignment="1">
      <alignment horizontal="right" wrapText="1"/>
      <protection/>
    </xf>
    <xf numFmtId="164" fontId="5" fillId="9" borderId="18" xfId="21" applyFont="1" applyFill="1" applyBorder="1" applyAlignment="1">
      <alignment wrapText="1"/>
      <protection/>
    </xf>
    <xf numFmtId="169" fontId="5" fillId="9" borderId="18" xfId="21" applyNumberFormat="1" applyFont="1" applyFill="1" applyBorder="1" applyAlignment="1">
      <alignment wrapText="1"/>
      <protection/>
    </xf>
    <xf numFmtId="169" fontId="4" fillId="9" borderId="18" xfId="21" applyNumberFormat="1" applyFont="1" applyFill="1" applyBorder="1" applyAlignment="1">
      <alignment horizontal="right" wrapText="1"/>
      <protection/>
    </xf>
    <xf numFmtId="169" fontId="4" fillId="9" borderId="28" xfId="21" applyNumberFormat="1" applyFont="1" applyFill="1" applyBorder="1" applyAlignment="1">
      <alignment horizontal="right" wrapText="1"/>
      <protection/>
    </xf>
    <xf numFmtId="164" fontId="6" fillId="0" borderId="18" xfId="21" applyFont="1" applyBorder="1" applyAlignment="1">
      <alignment wrapText="1"/>
      <protection/>
    </xf>
    <xf numFmtId="169" fontId="6" fillId="0" borderId="18" xfId="21" applyNumberFormat="1" applyFont="1" applyBorder="1" applyAlignment="1">
      <alignment wrapText="1"/>
      <protection/>
    </xf>
    <xf numFmtId="169" fontId="0" fillId="0" borderId="18" xfId="21" applyNumberFormat="1" applyFont="1" applyBorder="1" applyAlignment="1">
      <alignment horizontal="right" wrapText="1"/>
      <protection/>
    </xf>
    <xf numFmtId="169" fontId="0" fillId="0" borderId="28" xfId="21" applyNumberFormat="1" applyFont="1" applyBorder="1" applyAlignment="1">
      <alignment horizontal="right" wrapText="1"/>
      <protection/>
    </xf>
    <xf numFmtId="164" fontId="6" fillId="8" borderId="18" xfId="21" applyFont="1" applyFill="1" applyBorder="1" applyAlignment="1">
      <alignment wrapText="1"/>
      <protection/>
    </xf>
    <xf numFmtId="169" fontId="6" fillId="8" borderId="18" xfId="21" applyNumberFormat="1" applyFont="1" applyFill="1" applyBorder="1" applyAlignment="1">
      <alignment wrapText="1"/>
      <protection/>
    </xf>
    <xf numFmtId="169" fontId="4" fillId="8" borderId="18" xfId="21" applyNumberFormat="1" applyFont="1" applyFill="1" applyBorder="1" applyAlignment="1">
      <alignment horizontal="right" wrapText="1"/>
      <protection/>
    </xf>
    <xf numFmtId="169" fontId="4" fillId="8" borderId="28" xfId="21" applyNumberFormat="1" applyFont="1" applyFill="1" applyBorder="1" applyAlignment="1">
      <alignment horizontal="right" wrapText="1"/>
      <protection/>
    </xf>
    <xf numFmtId="164" fontId="5" fillId="9" borderId="18" xfId="21" applyFont="1" applyFill="1" applyBorder="1" applyAlignment="1">
      <alignment wrapText="1"/>
      <protection/>
    </xf>
    <xf numFmtId="169" fontId="5" fillId="9" borderId="18" xfId="21" applyNumberFormat="1" applyFont="1" applyFill="1" applyBorder="1" applyAlignment="1">
      <alignment wrapText="1"/>
      <protection/>
    </xf>
    <xf numFmtId="164" fontId="5" fillId="8" borderId="1" xfId="21" applyFont="1" applyFill="1" applyBorder="1" applyAlignment="1">
      <alignment horizontal="left"/>
      <protection/>
    </xf>
    <xf numFmtId="169" fontId="0" fillId="8" borderId="18" xfId="21" applyNumberFormat="1" applyFill="1" applyBorder="1" applyAlignment="1">
      <alignment/>
      <protection/>
    </xf>
    <xf numFmtId="169" fontId="4" fillId="8" borderId="18" xfId="21" applyNumberFormat="1" applyFont="1" applyFill="1" applyBorder="1" applyAlignment="1">
      <alignment horizontal="right"/>
      <protection/>
    </xf>
    <xf numFmtId="169" fontId="4" fillId="8" borderId="1" xfId="21" applyNumberFormat="1" applyFont="1" applyFill="1" applyBorder="1" applyAlignment="1">
      <alignment horizontal="right"/>
      <protection/>
    </xf>
    <xf numFmtId="169" fontId="4" fillId="8" borderId="28" xfId="21" applyNumberFormat="1" applyFont="1" applyFill="1" applyBorder="1" applyAlignment="1">
      <alignment horizontal="right"/>
      <protection/>
    </xf>
    <xf numFmtId="164" fontId="5" fillId="8" borderId="1" xfId="21" applyFont="1" applyFill="1" applyBorder="1" applyAlignment="1">
      <alignment/>
      <protection/>
    </xf>
    <xf numFmtId="169" fontId="0" fillId="8" borderId="18" xfId="21" applyNumberFormat="1" applyFont="1" applyFill="1" applyBorder="1" applyAlignment="1">
      <alignment horizontal="right"/>
      <protection/>
    </xf>
    <xf numFmtId="169" fontId="0" fillId="8" borderId="1" xfId="21" applyNumberFormat="1" applyFont="1" applyFill="1" applyBorder="1" applyAlignment="1">
      <alignment horizontal="right"/>
      <protection/>
    </xf>
    <xf numFmtId="169" fontId="0" fillId="8" borderId="28" xfId="21" applyNumberFormat="1" applyFont="1" applyFill="1" applyBorder="1" applyAlignment="1">
      <alignment horizontal="right"/>
      <protection/>
    </xf>
    <xf numFmtId="169" fontId="4" fillId="7" borderId="8" xfId="21" applyNumberFormat="1" applyFont="1" applyFill="1" applyBorder="1" applyAlignment="1">
      <alignment horizontal="right" wrapText="1"/>
      <protection/>
    </xf>
    <xf numFmtId="164" fontId="5" fillId="8" borderId="1" xfId="21" applyFont="1" applyFill="1" applyBorder="1" applyAlignment="1">
      <alignment wrapText="1"/>
      <protection/>
    </xf>
    <xf numFmtId="169" fontId="5" fillId="8" borderId="1" xfId="21" applyNumberFormat="1" applyFont="1" applyFill="1" applyBorder="1" applyAlignment="1">
      <alignment wrapText="1"/>
      <protection/>
    </xf>
    <xf numFmtId="169" fontId="5" fillId="9" borderId="10" xfId="21" applyNumberFormat="1" applyFont="1" applyFill="1" applyBorder="1" applyAlignment="1">
      <alignment wrapText="1"/>
      <protection/>
    </xf>
    <xf numFmtId="169" fontId="4" fillId="9" borderId="10" xfId="21" applyNumberFormat="1" applyFont="1" applyFill="1" applyBorder="1" applyAlignment="1">
      <alignment horizontal="right" wrapText="1"/>
      <protection/>
    </xf>
    <xf numFmtId="169" fontId="4" fillId="9" borderId="9" xfId="21" applyNumberFormat="1" applyFont="1" applyFill="1" applyBorder="1" applyAlignment="1">
      <alignment horizontal="right" wrapText="1"/>
      <protection/>
    </xf>
    <xf numFmtId="169" fontId="6" fillId="0" borderId="10" xfId="21" applyNumberFormat="1" applyFont="1" applyBorder="1" applyAlignment="1">
      <alignment wrapText="1"/>
      <protection/>
    </xf>
    <xf numFmtId="169" fontId="0" fillId="0" borderId="10" xfId="21" applyNumberFormat="1" applyFont="1" applyBorder="1" applyAlignment="1">
      <alignment horizontal="right" wrapText="1"/>
      <protection/>
    </xf>
    <xf numFmtId="169" fontId="0" fillId="0" borderId="9" xfId="21" applyNumberFormat="1" applyFont="1" applyBorder="1" applyAlignment="1">
      <alignment horizontal="right" wrapText="1"/>
      <protection/>
    </xf>
    <xf numFmtId="164" fontId="6" fillId="7" borderId="8" xfId="21" applyFont="1" applyFill="1" applyBorder="1" applyAlignment="1">
      <alignment wrapText="1"/>
      <protection/>
    </xf>
    <xf numFmtId="169" fontId="6" fillId="7" borderId="8" xfId="21" applyNumberFormat="1" applyFont="1" applyFill="1" applyBorder="1" applyAlignment="1">
      <alignment wrapText="1"/>
      <protection/>
    </xf>
    <xf numFmtId="164" fontId="5" fillId="8" borderId="0" xfId="21" applyFont="1" applyFill="1">
      <alignment/>
      <protection/>
    </xf>
    <xf numFmtId="164" fontId="6" fillId="8" borderId="0" xfId="21" applyFont="1" applyFill="1" applyAlignment="1">
      <alignment wrapText="1"/>
      <protection/>
    </xf>
    <xf numFmtId="164" fontId="1" fillId="0" borderId="0" xfId="42" applyBorder="1">
      <alignment/>
      <protection/>
    </xf>
    <xf numFmtId="164" fontId="0" fillId="0" borderId="0" xfId="21" applyFont="1" applyAlignment="1" applyProtection="1">
      <alignment horizontal="center"/>
      <protection locked="0"/>
    </xf>
    <xf numFmtId="164" fontId="1" fillId="0" borderId="0" xfId="42" applyFont="1" applyBorder="1" applyAlignment="1">
      <alignment horizontal="center" wrapText="1"/>
      <protection/>
    </xf>
    <xf numFmtId="164" fontId="1" fillId="0" borderId="31" xfId="42" applyBorder="1">
      <alignment/>
      <protection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o 2" xfId="20"/>
    <cellStyle name="Normalno 3" xfId="21"/>
    <cellStyle name="Postotak 2" xfId="22"/>
    <cellStyle name="Postotak 2 2" xfId="23"/>
    <cellStyle name="Postotak 3" xfId="24"/>
    <cellStyle name="Postotak 4" xfId="25"/>
    <cellStyle name="Valuta 2" xfId="26"/>
    <cellStyle name="Valuta 3" xfId="27"/>
    <cellStyle name="Valuta 4" xfId="28"/>
    <cellStyle name="Valuta 5" xfId="29"/>
    <cellStyle name="Zarez 2" xfId="30"/>
    <cellStyle name="Zarez 2 2" xfId="31"/>
    <cellStyle name="Zarez 2 3" xfId="32"/>
    <cellStyle name="Zarez 2 4" xfId="33"/>
    <cellStyle name="Zarez 3" xfId="34"/>
    <cellStyle name="Zarez 3 2" xfId="35"/>
    <cellStyle name="Zarez 3 3" xfId="36"/>
    <cellStyle name="Zarez 3 4" xfId="37"/>
    <cellStyle name="Zarez 4" xfId="38"/>
    <cellStyle name="Zarez 5" xfId="39"/>
    <cellStyle name="Zarez 6" xfId="40"/>
    <cellStyle name="Zarez 7" xfId="41"/>
    <cellStyle name="Excel Built-in Norm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E6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85725</xdr:rowOff>
    </xdr:from>
    <xdr:to>
      <xdr:col>2</xdr:col>
      <xdr:colOff>323850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76225"/>
          <a:ext cx="6953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4.28125" style="1" customWidth="1"/>
    <col min="2" max="2" width="6.8515625" style="1" customWidth="1"/>
    <col min="3" max="3" width="30.7109375" style="1" customWidth="1"/>
    <col min="4" max="9" width="9.57421875" style="1" customWidth="1"/>
    <col min="10" max="13" width="10.00390625" style="1" customWidth="1"/>
    <col min="14" max="16384" width="8.7109375" style="1" customWidth="1"/>
  </cols>
  <sheetData>
    <row r="1" spans="1:3" ht="15" customHeight="1">
      <c r="A1" s="2"/>
      <c r="B1" s="2"/>
      <c r="C1" s="2"/>
    </row>
    <row r="2" spans="1:3" ht="13.5">
      <c r="A2" s="2"/>
      <c r="B2" s="2"/>
      <c r="C2" s="2"/>
    </row>
    <row r="3" spans="1:3" ht="13.5">
      <c r="A3" s="2"/>
      <c r="B3" s="2"/>
      <c r="C3" s="2"/>
    </row>
    <row r="4" spans="1:3" ht="13.5">
      <c r="A4" s="2"/>
      <c r="B4" s="2"/>
      <c r="C4" s="2"/>
    </row>
    <row r="5" spans="1:3" ht="13.5">
      <c r="A5" s="2"/>
      <c r="B5" s="2"/>
      <c r="C5" s="2"/>
    </row>
    <row r="6" spans="1:3" ht="13.5">
      <c r="A6" s="2"/>
      <c r="B6" s="2"/>
      <c r="C6" s="2"/>
    </row>
    <row r="7" spans="2:9" ht="13.5">
      <c r="B7" s="1" t="s">
        <v>0</v>
      </c>
      <c r="C7" s="3"/>
      <c r="D7" s="3"/>
      <c r="E7" s="3"/>
      <c r="F7" s="3"/>
      <c r="G7" s="3"/>
      <c r="H7" s="3"/>
      <c r="I7" s="3"/>
    </row>
    <row r="8" ht="13.5">
      <c r="B8" s="1" t="s">
        <v>1</v>
      </c>
    </row>
    <row r="9" ht="13.5">
      <c r="B9" s="1" t="s">
        <v>2</v>
      </c>
    </row>
    <row r="10" spans="2:9" ht="13.5">
      <c r="B10" s="4" t="s">
        <v>3</v>
      </c>
      <c r="C10" s="4"/>
      <c r="D10" s="4"/>
      <c r="E10" s="4"/>
      <c r="F10" s="4"/>
      <c r="G10" s="4"/>
      <c r="H10" s="4"/>
      <c r="I10" s="4"/>
    </row>
    <row r="11" spans="3:10" ht="13.5">
      <c r="C11" s="1" t="s">
        <v>4</v>
      </c>
      <c r="J11" s="3"/>
    </row>
    <row r="13" spans="1:8" ht="22.5">
      <c r="A13" s="1" t="s">
        <v>5</v>
      </c>
      <c r="B13" s="5"/>
      <c r="C13" s="5"/>
      <c r="D13" s="5"/>
      <c r="E13" s="5"/>
      <c r="F13" s="5"/>
      <c r="G13" s="5"/>
      <c r="H13" s="6"/>
    </row>
    <row r="14" ht="13.5">
      <c r="A14" s="1" t="s">
        <v>6</v>
      </c>
    </row>
    <row r="15" spans="2:4" ht="13.5">
      <c r="B15" s="7" t="s">
        <v>7</v>
      </c>
      <c r="C15" s="8" t="s">
        <v>8</v>
      </c>
      <c r="D15" s="9"/>
    </row>
    <row r="16" spans="2:4" ht="13.5">
      <c r="B16" s="10"/>
      <c r="C16" s="11"/>
      <c r="D16" s="12"/>
    </row>
    <row r="17" spans="2:4" ht="13.5">
      <c r="B17" s="10"/>
      <c r="C17" s="13" t="s">
        <v>9</v>
      </c>
      <c r="D17" s="12"/>
    </row>
    <row r="18" spans="2:4" ht="13.5">
      <c r="B18" s="10"/>
      <c r="C18" s="11"/>
      <c r="D18" s="12"/>
    </row>
    <row r="19" spans="2:4" ht="13.5">
      <c r="B19" s="10"/>
      <c r="C19" s="11" t="s">
        <v>10</v>
      </c>
      <c r="D19" s="12"/>
    </row>
    <row r="20" spans="2:4" ht="13.5">
      <c r="B20" s="10"/>
      <c r="C20" s="11" t="s">
        <v>11</v>
      </c>
      <c r="D20" s="12"/>
    </row>
    <row r="21" spans="2:4" ht="13.5">
      <c r="B21" s="7" t="s">
        <v>12</v>
      </c>
      <c r="C21" s="8" t="s">
        <v>13</v>
      </c>
      <c r="D21" s="12"/>
    </row>
    <row r="22" ht="38.25" customHeight="1"/>
    <row r="23" spans="4:7" ht="13.5">
      <c r="D23" s="14">
        <v>1</v>
      </c>
      <c r="E23" s="14">
        <v>2</v>
      </c>
      <c r="F23" s="14">
        <v>3</v>
      </c>
      <c r="G23" s="14">
        <v>4</v>
      </c>
    </row>
    <row r="24" spans="3:9" ht="36.75">
      <c r="C24" s="15"/>
      <c r="D24" s="16" t="s">
        <v>14</v>
      </c>
      <c r="E24" s="16" t="s">
        <v>15</v>
      </c>
      <c r="F24" s="16" t="s">
        <v>16</v>
      </c>
      <c r="G24" s="16" t="s">
        <v>17</v>
      </c>
      <c r="H24" s="16" t="s">
        <v>18</v>
      </c>
      <c r="I24" s="16" t="s">
        <v>19</v>
      </c>
    </row>
    <row r="25" spans="3:9" ht="13.5">
      <c r="C25" s="17" t="s">
        <v>20</v>
      </c>
      <c r="D25" s="18">
        <v>4907804</v>
      </c>
      <c r="E25" s="19">
        <v>5210000</v>
      </c>
      <c r="F25" s="19">
        <v>5186400</v>
      </c>
      <c r="G25" s="19">
        <v>4838269</v>
      </c>
      <c r="H25" s="20">
        <f>G25/F25*100</f>
        <v>93.28761761530156</v>
      </c>
      <c r="I25" s="21">
        <f>G25/D25*100</f>
        <v>98.58317487821438</v>
      </c>
    </row>
    <row r="26" spans="3:9" ht="13.5">
      <c r="C26" s="22" t="s">
        <v>21</v>
      </c>
      <c r="D26" s="23">
        <v>217041</v>
      </c>
      <c r="E26" s="24">
        <v>406000</v>
      </c>
      <c r="F26" s="24">
        <v>406000</v>
      </c>
      <c r="G26" s="24">
        <v>206469</v>
      </c>
      <c r="H26" s="25">
        <f>G26/F26*100</f>
        <v>50.854433497536945</v>
      </c>
      <c r="I26" s="26">
        <f>G26/D26*100</f>
        <v>95.12903092042518</v>
      </c>
    </row>
    <row r="27" spans="3:9" ht="13.5">
      <c r="C27" s="22" t="s">
        <v>22</v>
      </c>
      <c r="D27" s="23">
        <v>6233209</v>
      </c>
      <c r="E27" s="24">
        <v>6243000</v>
      </c>
      <c r="F27" s="24">
        <v>6889400</v>
      </c>
      <c r="G27" s="24">
        <v>5912279</v>
      </c>
      <c r="H27" s="25">
        <f>G27/F27*100</f>
        <v>85.81703776816558</v>
      </c>
      <c r="I27" s="26">
        <f>G27/D27*100</f>
        <v>94.85128767541727</v>
      </c>
    </row>
    <row r="28" spans="3:9" ht="13.5">
      <c r="C28" s="22" t="s">
        <v>23</v>
      </c>
      <c r="D28" s="23">
        <v>1075985</v>
      </c>
      <c r="E28" s="24">
        <v>2130000</v>
      </c>
      <c r="F28" s="24">
        <v>1460000</v>
      </c>
      <c r="G28" s="24">
        <v>1114455</v>
      </c>
      <c r="H28" s="25">
        <f>G28/F28*100</f>
        <v>76.33253424657535</v>
      </c>
      <c r="I28" s="26">
        <f>G28/D28*100</f>
        <v>103.5753286523511</v>
      </c>
    </row>
    <row r="29" spans="3:9" ht="13.5">
      <c r="C29" s="27" t="s">
        <v>24</v>
      </c>
      <c r="D29" s="28">
        <f>D25+D26-D27-D28</f>
        <v>-2184349</v>
      </c>
      <c r="E29" s="29">
        <f>E25+E26-E27-E28</f>
        <v>-2757000</v>
      </c>
      <c r="F29" s="29">
        <f>F25+F26-F27-F28</f>
        <v>-2757000</v>
      </c>
      <c r="G29" s="29">
        <f>G25+G26-G27-G28</f>
        <v>-1981996</v>
      </c>
      <c r="H29" s="30">
        <f>G29/F29*100</f>
        <v>71.88959013420384</v>
      </c>
      <c r="I29" s="31">
        <f>G29/D29*100</f>
        <v>90.7362330836327</v>
      </c>
    </row>
    <row r="30" ht="13.5">
      <c r="G30" s="9"/>
    </row>
    <row r="31" ht="13.5">
      <c r="G31" s="9"/>
    </row>
    <row r="32" spans="2:14" ht="13.5">
      <c r="B32" s="32" t="s">
        <v>25</v>
      </c>
      <c r="C32" s="33" t="s">
        <v>26</v>
      </c>
      <c r="D32" s="34"/>
      <c r="E32" s="35"/>
      <c r="F32" s="35"/>
      <c r="G32" s="34"/>
      <c r="H32" s="35"/>
      <c r="I32" s="35"/>
      <c r="K32" s="35"/>
      <c r="L32" s="35"/>
      <c r="M32" s="35"/>
      <c r="N32" s="35"/>
    </row>
    <row r="33" ht="13.5">
      <c r="G33" s="9"/>
    </row>
    <row r="34" ht="13.5">
      <c r="G34" s="9"/>
    </row>
    <row r="35" spans="3:9" ht="13.5">
      <c r="C35" s="27" t="s">
        <v>27</v>
      </c>
      <c r="D35" s="36">
        <v>-144609</v>
      </c>
      <c r="E35" s="37">
        <v>371041</v>
      </c>
      <c r="F35" s="38">
        <v>371041</v>
      </c>
      <c r="G35" s="38">
        <v>371041</v>
      </c>
      <c r="H35" s="38"/>
      <c r="I35" s="37"/>
    </row>
    <row r="36" ht="13.5">
      <c r="G36" s="9"/>
    </row>
    <row r="37" ht="13.5">
      <c r="G37" s="9"/>
    </row>
    <row r="38" spans="2:7" ht="13.5">
      <c r="B38" s="32" t="s">
        <v>28</v>
      </c>
      <c r="C38" s="33" t="s">
        <v>29</v>
      </c>
      <c r="G38" s="9"/>
    </row>
    <row r="39" ht="13.5">
      <c r="G39" s="9"/>
    </row>
    <row r="40" spans="3:9" ht="13.5">
      <c r="C40" s="39" t="s">
        <v>30</v>
      </c>
      <c r="D40" s="40">
        <v>2700000</v>
      </c>
      <c r="E40" s="41">
        <v>2757000</v>
      </c>
      <c r="F40" s="42">
        <v>2757000</v>
      </c>
      <c r="G40" s="42">
        <v>1591899</v>
      </c>
      <c r="H40" s="43"/>
      <c r="I40" s="43"/>
    </row>
    <row r="41" spans="3:10" ht="13.5">
      <c r="C41" s="44" t="s">
        <v>31</v>
      </c>
      <c r="D41" s="45"/>
      <c r="E41" s="46"/>
      <c r="F41" s="47"/>
      <c r="G41" s="47"/>
      <c r="H41" s="21"/>
      <c r="I41" s="21"/>
      <c r="J41" s="35"/>
    </row>
    <row r="42" spans="3:9" ht="13.5">
      <c r="C42" s="48" t="s">
        <v>32</v>
      </c>
      <c r="D42" s="49"/>
      <c r="E42" s="50"/>
      <c r="F42" s="51"/>
      <c r="G42" s="51"/>
      <c r="H42" s="52"/>
      <c r="I42" s="53"/>
    </row>
    <row r="43" spans="3:9" ht="13.5">
      <c r="C43" s="27" t="s">
        <v>33</v>
      </c>
      <c r="D43" s="28">
        <v>2700000</v>
      </c>
      <c r="E43" s="37">
        <v>2757000</v>
      </c>
      <c r="F43" s="38">
        <v>2757000</v>
      </c>
      <c r="G43" s="38">
        <v>1591899</v>
      </c>
      <c r="H43" s="37"/>
      <c r="I43" s="37"/>
    </row>
    <row r="44" ht="13.5">
      <c r="G44" s="9"/>
    </row>
    <row r="45" spans="3:9" ht="21.75">
      <c r="C45" s="54" t="s">
        <v>34</v>
      </c>
      <c r="D45" s="28">
        <f>D29+D35+D43</f>
        <v>371042</v>
      </c>
      <c r="E45" s="37"/>
      <c r="F45" s="38"/>
      <c r="G45" s="38">
        <f>G29+G35+G43</f>
        <v>-19056</v>
      </c>
      <c r="H45" s="37"/>
      <c r="I45" s="38"/>
    </row>
    <row r="47" spans="3:4" ht="13.5">
      <c r="C47" s="13" t="s">
        <v>35</v>
      </c>
      <c r="D47" s="9"/>
    </row>
    <row r="48" spans="3:4" ht="13.5">
      <c r="C48" s="11"/>
      <c r="D48" s="9"/>
    </row>
    <row r="49" spans="3:4" ht="13.5">
      <c r="C49" s="3" t="s">
        <v>36</v>
      </c>
      <c r="D49" s="3"/>
    </row>
    <row r="50" spans="3:4" ht="13.5">
      <c r="C50" s="3" t="s">
        <v>37</v>
      </c>
      <c r="D50" s="3"/>
    </row>
  </sheetData>
  <sheetProtection selectLockedCells="1" selectUnlockedCells="1"/>
  <mergeCells count="2">
    <mergeCell ref="A1:C6"/>
    <mergeCell ref="B10:I10"/>
  </mergeCells>
  <printOptions/>
  <pageMargins left="0" right="0" top="0.7479166666666667" bottom="0.747916666666666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9"/>
  <sheetViews>
    <sheetView workbookViewId="0" topLeftCell="A1">
      <selection activeCell="L10" sqref="L10"/>
    </sheetView>
  </sheetViews>
  <sheetFormatPr defaultColWidth="9.140625" defaultRowHeight="12.75"/>
  <cols>
    <col min="1" max="1" width="7.57421875" style="1" customWidth="1"/>
    <col min="2" max="2" width="6.421875" style="1" customWidth="1"/>
    <col min="3" max="3" width="25.28125" style="1" customWidth="1"/>
    <col min="4" max="7" width="9.140625" style="1" customWidth="1"/>
    <col min="8" max="8" width="4.7109375" style="1" customWidth="1"/>
    <col min="9" max="9" width="8.57421875" style="1" customWidth="1"/>
    <col min="10" max="16384" width="8.7109375" style="1" customWidth="1"/>
  </cols>
  <sheetData>
    <row r="1" spans="2:9" ht="34.5" customHeight="1">
      <c r="B1" s="55" t="s">
        <v>38</v>
      </c>
      <c r="C1" s="55"/>
      <c r="D1" s="55"/>
      <c r="E1" s="55"/>
      <c r="F1" s="55"/>
      <c r="G1" s="55"/>
      <c r="H1" s="55"/>
      <c r="I1" s="55"/>
    </row>
    <row r="3" spans="2:9" ht="70.5" customHeight="1">
      <c r="B3" s="56" t="s">
        <v>39</v>
      </c>
      <c r="C3" s="57" t="s">
        <v>40</v>
      </c>
      <c r="D3" s="56" t="s">
        <v>14</v>
      </c>
      <c r="E3" s="58" t="s">
        <v>15</v>
      </c>
      <c r="F3" s="58" t="s">
        <v>41</v>
      </c>
      <c r="G3" s="58" t="s">
        <v>42</v>
      </c>
      <c r="H3" s="59" t="s">
        <v>43</v>
      </c>
      <c r="I3" s="58" t="s">
        <v>44</v>
      </c>
    </row>
    <row r="4" spans="2:9" ht="13.5">
      <c r="B4" s="60">
        <v>1</v>
      </c>
      <c r="C4" s="61">
        <v>2</v>
      </c>
      <c r="D4" s="61">
        <v>3</v>
      </c>
      <c r="E4" s="60">
        <v>4</v>
      </c>
      <c r="F4" s="60">
        <v>5</v>
      </c>
      <c r="G4" s="60">
        <v>6</v>
      </c>
      <c r="H4" s="62">
        <v>7</v>
      </c>
      <c r="I4" s="63">
        <v>8</v>
      </c>
    </row>
    <row r="5" spans="2:9" ht="24" customHeight="1">
      <c r="B5" s="64">
        <v>6</v>
      </c>
      <c r="C5" s="65" t="s">
        <v>38</v>
      </c>
      <c r="D5" s="66">
        <v>4907804</v>
      </c>
      <c r="E5" s="66">
        <v>5210000</v>
      </c>
      <c r="F5" s="66">
        <v>5186400</v>
      </c>
      <c r="G5" s="66">
        <f>G6+G15+G19+G28+G40</f>
        <v>4838268</v>
      </c>
      <c r="H5" s="67">
        <f>G5/F5*100</f>
        <v>93.28759833410459</v>
      </c>
      <c r="I5" s="68">
        <f>G5/D5*100</f>
        <v>98.58315450250255</v>
      </c>
    </row>
    <row r="6" spans="2:9" ht="13.5">
      <c r="B6" s="69">
        <v>61</v>
      </c>
      <c r="C6" s="70" t="s">
        <v>45</v>
      </c>
      <c r="D6" s="71">
        <v>1668956</v>
      </c>
      <c r="E6" s="71">
        <v>1910000</v>
      </c>
      <c r="F6" s="71">
        <v>1910000</v>
      </c>
      <c r="G6" s="71">
        <f>G7+G9+G12</f>
        <v>1664543</v>
      </c>
      <c r="H6" s="72">
        <f>G6/F6*100</f>
        <v>87.14884816753927</v>
      </c>
      <c r="I6" s="73">
        <f>G6/D6*100</f>
        <v>99.73558320291248</v>
      </c>
    </row>
    <row r="7" spans="2:9" ht="13.5">
      <c r="B7" s="74">
        <v>611</v>
      </c>
      <c r="C7" s="75" t="s">
        <v>46</v>
      </c>
      <c r="D7" s="76">
        <v>1539820</v>
      </c>
      <c r="E7" s="76">
        <v>1800000</v>
      </c>
      <c r="F7" s="76">
        <v>1800000</v>
      </c>
      <c r="G7" s="76">
        <f>G8</f>
        <v>1331228</v>
      </c>
      <c r="H7" s="77">
        <f>G7/F7*100</f>
        <v>73.9571111111111</v>
      </c>
      <c r="I7" s="78">
        <f>G7/D7*100</f>
        <v>86.45348157576859</v>
      </c>
    </row>
    <row r="8" spans="2:9" ht="21.75">
      <c r="B8" s="79">
        <v>6111</v>
      </c>
      <c r="C8" s="80" t="s">
        <v>47</v>
      </c>
      <c r="D8" s="81">
        <v>1539820</v>
      </c>
      <c r="E8" s="81"/>
      <c r="F8" s="81"/>
      <c r="G8" s="81">
        <v>1331228</v>
      </c>
      <c r="H8" s="82"/>
      <c r="I8" s="83"/>
    </row>
    <row r="9" spans="2:9" ht="13.5">
      <c r="B9" s="74">
        <v>613</v>
      </c>
      <c r="C9" s="75" t="s">
        <v>48</v>
      </c>
      <c r="D9" s="76">
        <v>88159</v>
      </c>
      <c r="E9" s="76">
        <v>70000</v>
      </c>
      <c r="F9" s="76">
        <v>70000</v>
      </c>
      <c r="G9" s="76">
        <f>G10+G11</f>
        <v>289141</v>
      </c>
      <c r="H9" s="77">
        <f>G9/F9*100</f>
        <v>413.0585714285714</v>
      </c>
      <c r="I9" s="84">
        <f>G9/D9*100</f>
        <v>327.97672387390963</v>
      </c>
    </row>
    <row r="10" spans="2:9" ht="21.75">
      <c r="B10" s="79">
        <v>6131</v>
      </c>
      <c r="C10" s="80" t="s">
        <v>49</v>
      </c>
      <c r="D10" s="81">
        <v>15353</v>
      </c>
      <c r="E10" s="81"/>
      <c r="F10" s="81"/>
      <c r="G10" s="81">
        <v>15972</v>
      </c>
      <c r="H10" s="82"/>
      <c r="I10" s="83"/>
    </row>
    <row r="11" spans="2:9" ht="21.75">
      <c r="B11" s="79">
        <v>6134</v>
      </c>
      <c r="C11" s="80" t="s">
        <v>50</v>
      </c>
      <c r="D11" s="81">
        <v>72806</v>
      </c>
      <c r="E11" s="81"/>
      <c r="F11" s="81"/>
      <c r="G11" s="81">
        <v>273169</v>
      </c>
      <c r="H11" s="85"/>
      <c r="I11" s="86"/>
    </row>
    <row r="12" spans="2:9" ht="13.5">
      <c r="B12" s="74">
        <v>614</v>
      </c>
      <c r="C12" s="75" t="s">
        <v>51</v>
      </c>
      <c r="D12" s="76">
        <v>40977</v>
      </c>
      <c r="E12" s="76">
        <v>40000</v>
      </c>
      <c r="F12" s="76">
        <v>40000</v>
      </c>
      <c r="G12" s="76">
        <f>G13+G14</f>
        <v>44174</v>
      </c>
      <c r="H12" s="87">
        <f>G12/F12*100</f>
        <v>110.43499999999999</v>
      </c>
      <c r="I12" s="88">
        <f>G12/D12*100</f>
        <v>107.80193767235278</v>
      </c>
    </row>
    <row r="13" spans="2:9" ht="13.5">
      <c r="B13" s="79">
        <v>6142</v>
      </c>
      <c r="C13" s="80" t="s">
        <v>52</v>
      </c>
      <c r="D13" s="81">
        <v>13306</v>
      </c>
      <c r="E13" s="81"/>
      <c r="F13" s="81"/>
      <c r="G13" s="81">
        <v>17013</v>
      </c>
      <c r="H13" s="85"/>
      <c r="I13" s="86"/>
    </row>
    <row r="14" spans="2:9" ht="13.5">
      <c r="B14" s="79">
        <v>6145</v>
      </c>
      <c r="C14" s="80" t="s">
        <v>53</v>
      </c>
      <c r="D14" s="81">
        <v>27671</v>
      </c>
      <c r="E14" s="81"/>
      <c r="F14" s="81"/>
      <c r="G14" s="81">
        <v>27161</v>
      </c>
      <c r="H14" s="82"/>
      <c r="I14" s="83"/>
    </row>
    <row r="15" spans="2:9" ht="21.75">
      <c r="B15" s="74">
        <v>63</v>
      </c>
      <c r="C15" s="75" t="s">
        <v>54</v>
      </c>
      <c r="D15" s="76">
        <v>44780</v>
      </c>
      <c r="E15" s="76">
        <v>0</v>
      </c>
      <c r="F15" s="76">
        <v>0</v>
      </c>
      <c r="G15" s="76">
        <f>G16+G17+G18</f>
        <v>204601</v>
      </c>
      <c r="H15" s="89">
        <v>0</v>
      </c>
      <c r="I15" s="90">
        <f>G15/D15*100</f>
        <v>456.9026351049576</v>
      </c>
    </row>
    <row r="16" spans="2:9" ht="13.5">
      <c r="B16" s="91">
        <v>6331</v>
      </c>
      <c r="C16" s="80" t="s">
        <v>55</v>
      </c>
      <c r="D16" s="81">
        <v>44780</v>
      </c>
      <c r="E16" s="81"/>
      <c r="F16" s="81"/>
      <c r="G16" s="81">
        <v>98568</v>
      </c>
      <c r="H16" s="85"/>
      <c r="I16" s="86"/>
    </row>
    <row r="17" spans="2:9" ht="13.5">
      <c r="B17" s="91">
        <v>6341</v>
      </c>
      <c r="C17" s="80" t="s">
        <v>56</v>
      </c>
      <c r="D17" s="81"/>
      <c r="E17" s="81"/>
      <c r="F17" s="81"/>
      <c r="G17" s="81">
        <v>106033</v>
      </c>
      <c r="H17" s="92"/>
      <c r="I17" s="93"/>
    </row>
    <row r="18" spans="2:9" ht="13.5">
      <c r="B18" s="91">
        <v>6342</v>
      </c>
      <c r="C18" s="80" t="s">
        <v>57</v>
      </c>
      <c r="D18" s="81">
        <v>0</v>
      </c>
      <c r="E18" s="81"/>
      <c r="F18" s="81"/>
      <c r="G18" s="81">
        <v>0</v>
      </c>
      <c r="H18" s="82"/>
      <c r="I18" s="83"/>
    </row>
    <row r="19" spans="2:9" ht="13.5">
      <c r="B19" s="74">
        <v>64</v>
      </c>
      <c r="C19" s="75" t="s">
        <v>58</v>
      </c>
      <c r="D19" s="76">
        <v>2171778</v>
      </c>
      <c r="E19" s="76">
        <v>2230000</v>
      </c>
      <c r="F19" s="76">
        <v>2206400</v>
      </c>
      <c r="G19" s="76">
        <f>G20+G23</f>
        <v>1866957</v>
      </c>
      <c r="H19" s="77">
        <f>G19/F19*100</f>
        <v>84.61552755620015</v>
      </c>
      <c r="I19" s="90">
        <f>G19/D19*100</f>
        <v>85.96444940504969</v>
      </c>
    </row>
    <row r="20" spans="2:9" ht="13.5">
      <c r="B20" s="74">
        <v>641</v>
      </c>
      <c r="C20" s="75" t="s">
        <v>59</v>
      </c>
      <c r="D20" s="76">
        <v>16573</v>
      </c>
      <c r="E20" s="76">
        <v>30000</v>
      </c>
      <c r="F20" s="76">
        <v>30000</v>
      </c>
      <c r="G20" s="76">
        <f>G21+G22</f>
        <v>4172</v>
      </c>
      <c r="H20" s="87">
        <f>G20/F20*100</f>
        <v>13.906666666666666</v>
      </c>
      <c r="I20" s="88">
        <f>G20/D20*100</f>
        <v>25.173474929101552</v>
      </c>
    </row>
    <row r="21" spans="2:9" ht="21.75">
      <c r="B21" s="79">
        <v>6413</v>
      </c>
      <c r="C21" s="80" t="s">
        <v>60</v>
      </c>
      <c r="D21" s="81">
        <v>616</v>
      </c>
      <c r="E21" s="81"/>
      <c r="F21" s="81"/>
      <c r="G21" s="81">
        <v>545</v>
      </c>
      <c r="H21" s="85"/>
      <c r="I21" s="86"/>
    </row>
    <row r="22" spans="2:9" ht="13.5">
      <c r="B22" s="79">
        <v>6414</v>
      </c>
      <c r="C22" s="80" t="s">
        <v>61</v>
      </c>
      <c r="D22" s="81">
        <v>15957</v>
      </c>
      <c r="E22" s="81"/>
      <c r="F22" s="81"/>
      <c r="G22" s="81">
        <v>3627</v>
      </c>
      <c r="H22" s="82"/>
      <c r="I22" s="83"/>
    </row>
    <row r="23" spans="2:9" ht="21.75">
      <c r="B23" s="74">
        <v>642</v>
      </c>
      <c r="C23" s="75" t="s">
        <v>62</v>
      </c>
      <c r="D23" s="76">
        <v>2155205</v>
      </c>
      <c r="E23" s="76">
        <v>2200000</v>
      </c>
      <c r="F23" s="76">
        <v>2176400</v>
      </c>
      <c r="G23" s="76">
        <f>SUM(G24:G27)</f>
        <v>1862785</v>
      </c>
      <c r="H23" s="77">
        <f>G23/F23*100</f>
        <v>85.5901948171292</v>
      </c>
      <c r="I23" s="90">
        <f>G23/D23*100</f>
        <v>86.4319171494127</v>
      </c>
    </row>
    <row r="24" spans="2:9" ht="13.5">
      <c r="B24" s="79">
        <v>6421</v>
      </c>
      <c r="C24" s="80" t="s">
        <v>63</v>
      </c>
      <c r="D24" s="81">
        <v>53486</v>
      </c>
      <c r="E24" s="81"/>
      <c r="F24" s="81"/>
      <c r="G24" s="81">
        <v>3000</v>
      </c>
      <c r="H24" s="82"/>
      <c r="I24" s="83"/>
    </row>
    <row r="25" spans="2:9" ht="21.75">
      <c r="B25" s="79">
        <v>6422</v>
      </c>
      <c r="C25" s="80" t="s">
        <v>64</v>
      </c>
      <c r="D25" s="81">
        <v>186705</v>
      </c>
      <c r="E25" s="81"/>
      <c r="F25" s="81"/>
      <c r="G25" s="81">
        <v>228321</v>
      </c>
      <c r="H25" s="85"/>
      <c r="I25" s="86"/>
    </row>
    <row r="26" spans="2:9" ht="21.75">
      <c r="B26" s="79">
        <v>6423</v>
      </c>
      <c r="C26" s="80" t="s">
        <v>65</v>
      </c>
      <c r="D26" s="81">
        <v>1915014</v>
      </c>
      <c r="E26" s="81"/>
      <c r="F26" s="81"/>
      <c r="G26" s="81">
        <v>1531738</v>
      </c>
      <c r="H26" s="82"/>
      <c r="I26" s="83"/>
    </row>
    <row r="27" spans="2:9" ht="21.75">
      <c r="B27" s="79">
        <v>6429</v>
      </c>
      <c r="C27" s="80" t="s">
        <v>66</v>
      </c>
      <c r="D27" s="81"/>
      <c r="E27" s="81"/>
      <c r="F27" s="81"/>
      <c r="G27" s="81">
        <v>99726</v>
      </c>
      <c r="H27" s="85"/>
      <c r="I27" s="86"/>
    </row>
    <row r="28" spans="2:9" ht="32.25">
      <c r="B28" s="74">
        <v>65</v>
      </c>
      <c r="C28" s="75" t="s">
        <v>67</v>
      </c>
      <c r="D28" s="76">
        <v>1022290</v>
      </c>
      <c r="E28" s="76">
        <v>1070000</v>
      </c>
      <c r="F28" s="76">
        <v>1070000</v>
      </c>
      <c r="G28" s="76">
        <f>G29+G32+G36</f>
        <v>1102167</v>
      </c>
      <c r="H28" s="87">
        <f>G28/F28*100</f>
        <v>103.00626168224298</v>
      </c>
      <c r="I28" s="88">
        <f>G28/D28*100</f>
        <v>107.81353627639906</v>
      </c>
    </row>
    <row r="29" spans="2:9" ht="21.75">
      <c r="B29" s="74">
        <v>651</v>
      </c>
      <c r="C29" s="75" t="s">
        <v>68</v>
      </c>
      <c r="D29" s="76">
        <v>34508</v>
      </c>
      <c r="E29" s="76">
        <v>70000</v>
      </c>
      <c r="F29" s="76">
        <v>70000</v>
      </c>
      <c r="G29" s="76">
        <f>G30+G31</f>
        <v>187412</v>
      </c>
      <c r="H29" s="77">
        <f>G29/F29*100</f>
        <v>267.7314285714286</v>
      </c>
      <c r="I29" s="90">
        <f>G29/D29*100</f>
        <v>543.0972528109425</v>
      </c>
    </row>
    <row r="30" spans="2:9" ht="13.5">
      <c r="B30" s="79">
        <v>6511</v>
      </c>
      <c r="C30" s="80" t="s">
        <v>69</v>
      </c>
      <c r="D30" s="81">
        <v>7084</v>
      </c>
      <c r="E30" s="81"/>
      <c r="F30" s="81"/>
      <c r="G30" s="81">
        <v>9332</v>
      </c>
      <c r="H30" s="82"/>
      <c r="I30" s="83"/>
    </row>
    <row r="31" spans="2:9" ht="13.5">
      <c r="B31" s="79">
        <v>6514</v>
      </c>
      <c r="C31" s="80" t="s">
        <v>70</v>
      </c>
      <c r="D31" s="81">
        <v>27424</v>
      </c>
      <c r="E31" s="81"/>
      <c r="F31" s="81"/>
      <c r="G31" s="81">
        <v>178080</v>
      </c>
      <c r="H31" s="85"/>
      <c r="I31" s="86"/>
    </row>
    <row r="32" spans="2:9" ht="13.5">
      <c r="B32" s="74">
        <v>652</v>
      </c>
      <c r="C32" s="75" t="s">
        <v>71</v>
      </c>
      <c r="D32" s="76">
        <v>161714</v>
      </c>
      <c r="E32" s="76">
        <v>300000</v>
      </c>
      <c r="F32" s="76">
        <v>300000</v>
      </c>
      <c r="G32" s="76">
        <f>G33+G34+G35</f>
        <v>177228</v>
      </c>
      <c r="H32" s="87">
        <f>G32/F32*100</f>
        <v>59.07599999999999</v>
      </c>
      <c r="I32" s="88">
        <f>G32/D32*100</f>
        <v>109.59347984713754</v>
      </c>
    </row>
    <row r="33" spans="2:9" ht="13.5">
      <c r="B33" s="94">
        <v>6522</v>
      </c>
      <c r="C33" s="95" t="s">
        <v>72</v>
      </c>
      <c r="D33" s="96">
        <v>2695</v>
      </c>
      <c r="E33" s="96"/>
      <c r="F33" s="96"/>
      <c r="G33" s="96">
        <v>7405</v>
      </c>
      <c r="H33" s="85"/>
      <c r="I33" s="86"/>
    </row>
    <row r="34" spans="2:9" ht="13.5">
      <c r="B34" s="79">
        <v>6524</v>
      </c>
      <c r="C34" s="80" t="s">
        <v>73</v>
      </c>
      <c r="D34" s="81">
        <v>61024</v>
      </c>
      <c r="E34" s="81"/>
      <c r="F34" s="81"/>
      <c r="G34" s="81">
        <v>83723</v>
      </c>
      <c r="H34" s="97"/>
      <c r="I34" s="83"/>
    </row>
    <row r="35" spans="2:9" ht="21.75">
      <c r="B35" s="79">
        <v>6526</v>
      </c>
      <c r="C35" s="80" t="s">
        <v>74</v>
      </c>
      <c r="D35" s="81">
        <v>97995</v>
      </c>
      <c r="E35" s="81"/>
      <c r="F35" s="81"/>
      <c r="G35" s="81">
        <v>86100</v>
      </c>
      <c r="H35" s="97"/>
      <c r="I35" s="98"/>
    </row>
    <row r="36" spans="2:9" ht="13.5">
      <c r="B36" s="99">
        <v>653</v>
      </c>
      <c r="C36" s="100" t="s">
        <v>75</v>
      </c>
      <c r="D36" s="76">
        <v>826068</v>
      </c>
      <c r="E36" s="76">
        <v>700000</v>
      </c>
      <c r="F36" s="76">
        <v>700000</v>
      </c>
      <c r="G36" s="76">
        <f>G37+G38+G39</f>
        <v>737527</v>
      </c>
      <c r="H36" s="77">
        <f>G36/F36*100</f>
        <v>105.36099999999999</v>
      </c>
      <c r="I36" s="90">
        <f>G36/D36*100</f>
        <v>89.28163298905176</v>
      </c>
    </row>
    <row r="37" spans="2:9" ht="13.5">
      <c r="B37" s="101">
        <v>6531</v>
      </c>
      <c r="C37" s="102" t="s">
        <v>76</v>
      </c>
      <c r="D37" s="103">
        <v>54134</v>
      </c>
      <c r="E37" s="103"/>
      <c r="F37" s="103"/>
      <c r="G37" s="103">
        <v>61559</v>
      </c>
      <c r="H37" s="104"/>
      <c r="I37" s="83"/>
    </row>
    <row r="38" spans="2:9" ht="13.5">
      <c r="B38" s="94">
        <v>6532</v>
      </c>
      <c r="C38" s="95" t="s">
        <v>77</v>
      </c>
      <c r="D38" s="96">
        <v>771934</v>
      </c>
      <c r="E38" s="96"/>
      <c r="F38" s="96"/>
      <c r="G38" s="96">
        <v>675968</v>
      </c>
      <c r="H38" s="85"/>
      <c r="I38" s="86"/>
    </row>
    <row r="39" spans="2:9" ht="13.5">
      <c r="B39" s="105">
        <v>6533</v>
      </c>
      <c r="C39" s="95" t="s">
        <v>78</v>
      </c>
      <c r="D39" s="96">
        <v>0</v>
      </c>
      <c r="E39" s="96"/>
      <c r="F39" s="96"/>
      <c r="G39" s="96">
        <v>0</v>
      </c>
      <c r="H39" s="106"/>
      <c r="I39" s="83"/>
    </row>
    <row r="40" spans="2:9" ht="13.5">
      <c r="B40" s="107">
        <v>66</v>
      </c>
      <c r="C40" s="108" t="s">
        <v>79</v>
      </c>
      <c r="D40" s="109">
        <v>0</v>
      </c>
      <c r="E40" s="109"/>
      <c r="F40" s="109"/>
      <c r="G40" s="109"/>
      <c r="H40" s="110">
        <v>0</v>
      </c>
      <c r="I40" s="111">
        <v>0</v>
      </c>
    </row>
    <row r="41" spans="2:9" ht="21.75">
      <c r="B41" s="99">
        <v>663</v>
      </c>
      <c r="C41" s="100" t="s">
        <v>80</v>
      </c>
      <c r="D41" s="112">
        <v>0</v>
      </c>
      <c r="E41" s="112"/>
      <c r="F41" s="112"/>
      <c r="G41" s="112"/>
      <c r="H41" s="111">
        <v>0</v>
      </c>
      <c r="I41" s="113">
        <v>0</v>
      </c>
    </row>
    <row r="42" spans="2:9" ht="13.5">
      <c r="B42" s="114">
        <v>6632</v>
      </c>
      <c r="C42" s="115" t="s">
        <v>81</v>
      </c>
      <c r="D42" s="116">
        <v>0</v>
      </c>
      <c r="E42" s="116"/>
      <c r="F42" s="116"/>
      <c r="G42" s="116"/>
      <c r="H42" s="117"/>
      <c r="I42" s="118"/>
    </row>
    <row r="43" spans="2:9" ht="20.25">
      <c r="B43" s="64">
        <v>7</v>
      </c>
      <c r="C43" s="65" t="s">
        <v>82</v>
      </c>
      <c r="D43" s="119">
        <v>217039</v>
      </c>
      <c r="E43" s="119">
        <v>406000</v>
      </c>
      <c r="F43" s="119">
        <v>406000</v>
      </c>
      <c r="G43" s="119">
        <f>G44+G47</f>
        <v>206469</v>
      </c>
      <c r="H43" s="120">
        <f>G43/F43*100</f>
        <v>50.854433497536945</v>
      </c>
      <c r="I43" s="121">
        <f>G43/D43*100</f>
        <v>95.1299075281401</v>
      </c>
    </row>
    <row r="44" spans="2:9" ht="21.75">
      <c r="B44" s="69">
        <v>71</v>
      </c>
      <c r="C44" s="70" t="s">
        <v>83</v>
      </c>
      <c r="D44" s="71">
        <v>208982</v>
      </c>
      <c r="E44" s="71">
        <v>100000</v>
      </c>
      <c r="F44" s="71">
        <v>100000</v>
      </c>
      <c r="G44" s="71">
        <f>G45</f>
        <v>204809</v>
      </c>
      <c r="H44" s="122">
        <f>G44/F44*100</f>
        <v>204.80900000000003</v>
      </c>
      <c r="I44" s="123">
        <f>G44/D44*100</f>
        <v>98.0031773071365</v>
      </c>
    </row>
    <row r="45" spans="2:9" ht="21.75">
      <c r="B45" s="74">
        <v>711</v>
      </c>
      <c r="C45" s="75" t="s">
        <v>84</v>
      </c>
      <c r="D45" s="76">
        <v>208982</v>
      </c>
      <c r="E45" s="76">
        <v>100000</v>
      </c>
      <c r="F45" s="76">
        <v>100000</v>
      </c>
      <c r="G45" s="76">
        <f>G46</f>
        <v>204809</v>
      </c>
      <c r="H45" s="77">
        <f>G45/F45*100</f>
        <v>204.80900000000003</v>
      </c>
      <c r="I45" s="90">
        <f>G45/D45*100</f>
        <v>98.0031773071365</v>
      </c>
    </row>
    <row r="46" spans="2:9" ht="13.5">
      <c r="B46" s="79">
        <v>7111</v>
      </c>
      <c r="C46" s="80" t="s">
        <v>85</v>
      </c>
      <c r="D46" s="81">
        <v>208982</v>
      </c>
      <c r="E46" s="81"/>
      <c r="F46" s="81"/>
      <c r="G46" s="81">
        <v>204809</v>
      </c>
      <c r="H46" s="97"/>
      <c r="I46" s="124"/>
    </row>
    <row r="47" spans="2:9" ht="21.75">
      <c r="B47" s="74">
        <v>72</v>
      </c>
      <c r="C47" s="75" t="s">
        <v>86</v>
      </c>
      <c r="D47" s="76">
        <v>8057</v>
      </c>
      <c r="E47" s="76">
        <v>306000</v>
      </c>
      <c r="F47" s="76">
        <v>306000</v>
      </c>
      <c r="G47" s="76">
        <f>G48</f>
        <v>1660</v>
      </c>
      <c r="H47" s="77">
        <f>G47/F47*100</f>
        <v>0.5424836601307189</v>
      </c>
      <c r="I47" s="125">
        <f>G47/D47*100</f>
        <v>20.603202184435894</v>
      </c>
    </row>
    <row r="48" spans="2:9" ht="21.75">
      <c r="B48" s="74">
        <v>721</v>
      </c>
      <c r="C48" s="75" t="s">
        <v>87</v>
      </c>
      <c r="D48" s="76">
        <v>8057</v>
      </c>
      <c r="E48" s="76">
        <v>306000</v>
      </c>
      <c r="F48" s="76">
        <v>306000</v>
      </c>
      <c r="G48" s="76">
        <f>G49</f>
        <v>1660</v>
      </c>
      <c r="H48" s="77">
        <f>G48/F48*100</f>
        <v>0.5424836601307189</v>
      </c>
      <c r="I48" s="90">
        <f>G48/D48*100</f>
        <v>20.603202184435894</v>
      </c>
    </row>
    <row r="49" spans="2:9" ht="13.5">
      <c r="B49" s="126">
        <v>7211</v>
      </c>
      <c r="C49" s="127" t="s">
        <v>88</v>
      </c>
      <c r="D49" s="128">
        <v>8057</v>
      </c>
      <c r="E49" s="128"/>
      <c r="F49" s="128"/>
      <c r="G49" s="128">
        <v>1660</v>
      </c>
      <c r="H49" s="129"/>
      <c r="I49" s="93"/>
    </row>
  </sheetData>
  <sheetProtection selectLockedCells="1" selectUnlockedCells="1"/>
  <mergeCells count="1">
    <mergeCell ref="B1:I1"/>
  </mergeCells>
  <printOptions/>
  <pageMargins left="0" right="0" top="0.7479166666666667" bottom="0.74791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O16" sqref="O16"/>
    </sheetView>
  </sheetViews>
  <sheetFormatPr defaultColWidth="9.140625" defaultRowHeight="12.75"/>
  <cols>
    <col min="1" max="1" width="8.7109375" style="1" customWidth="1"/>
    <col min="2" max="2" width="11.57421875" style="1" customWidth="1"/>
    <col min="3" max="3" width="35.140625" style="1" customWidth="1"/>
    <col min="4" max="7" width="9.140625" style="1" customWidth="1"/>
    <col min="8" max="16384" width="8.7109375" style="1" customWidth="1"/>
  </cols>
  <sheetData>
    <row r="2" spans="2:7" ht="14.25">
      <c r="B2" s="130" t="s">
        <v>89</v>
      </c>
      <c r="C2" s="130"/>
      <c r="D2" s="130"/>
      <c r="E2" s="130"/>
      <c r="F2" s="130"/>
      <c r="G2" s="130"/>
    </row>
    <row r="3" spans="2:7" ht="14.25">
      <c r="B3" s="131" t="s">
        <v>90</v>
      </c>
      <c r="C3" s="131"/>
      <c r="D3" s="131"/>
      <c r="E3" s="131"/>
      <c r="F3" s="131"/>
      <c r="G3" s="131"/>
    </row>
    <row r="4" spans="2:7" ht="14.25">
      <c r="B4" s="132"/>
      <c r="C4" s="132" t="s">
        <v>91</v>
      </c>
      <c r="D4" s="132"/>
      <c r="E4" s="132"/>
      <c r="F4" s="132"/>
      <c r="G4" s="132"/>
    </row>
    <row r="7" spans="2:7" ht="36.75">
      <c r="B7" s="133" t="s">
        <v>39</v>
      </c>
      <c r="C7" s="134" t="s">
        <v>92</v>
      </c>
      <c r="D7" s="58" t="s">
        <v>15</v>
      </c>
      <c r="E7" s="58" t="s">
        <v>16</v>
      </c>
      <c r="F7" s="58" t="s">
        <v>17</v>
      </c>
      <c r="G7" s="58" t="s">
        <v>93</v>
      </c>
    </row>
    <row r="8" spans="2:7" ht="13.5">
      <c r="B8" s="60">
        <v>1</v>
      </c>
      <c r="C8" s="61">
        <v>2</v>
      </c>
      <c r="D8" s="60">
        <v>3</v>
      </c>
      <c r="E8" s="60">
        <v>4</v>
      </c>
      <c r="F8" s="60">
        <v>5</v>
      </c>
      <c r="G8" s="60">
        <v>6</v>
      </c>
    </row>
    <row r="9" spans="2:7" ht="24.75">
      <c r="B9" s="135" t="s">
        <v>94</v>
      </c>
      <c r="C9" s="136" t="s">
        <v>95</v>
      </c>
      <c r="D9" s="66">
        <v>560400</v>
      </c>
      <c r="E9" s="66">
        <v>570800</v>
      </c>
      <c r="F9" s="66">
        <f>F10+F13+F17</f>
        <v>513596</v>
      </c>
      <c r="G9" s="137">
        <f>F9/E9*100</f>
        <v>89.97827610371408</v>
      </c>
    </row>
    <row r="10" spans="2:7" ht="13.5">
      <c r="B10" s="138">
        <v>323</v>
      </c>
      <c r="C10" s="139" t="s">
        <v>96</v>
      </c>
      <c r="D10" s="140">
        <v>170000</v>
      </c>
      <c r="E10" s="140">
        <v>170000</v>
      </c>
      <c r="F10" s="140">
        <f>F11+F12</f>
        <v>163025</v>
      </c>
      <c r="G10" s="141">
        <f>F10/E10*100</f>
        <v>95.89705882352942</v>
      </c>
    </row>
    <row r="11" spans="2:7" ht="24.75">
      <c r="B11" s="142">
        <v>3233</v>
      </c>
      <c r="C11" s="143" t="s">
        <v>97</v>
      </c>
      <c r="D11" s="96"/>
      <c r="E11" s="96"/>
      <c r="F11" s="96">
        <v>85400</v>
      </c>
      <c r="G11" s="144"/>
    </row>
    <row r="12" spans="2:7" ht="13.5">
      <c r="B12" s="142">
        <v>3239</v>
      </c>
      <c r="C12" s="143" t="s">
        <v>98</v>
      </c>
      <c r="D12" s="96"/>
      <c r="E12" s="96"/>
      <c r="F12" s="96">
        <v>77625</v>
      </c>
      <c r="G12" s="145"/>
    </row>
    <row r="13" spans="2:7" ht="24.75">
      <c r="B13" s="146">
        <v>329</v>
      </c>
      <c r="C13" s="147" t="s">
        <v>99</v>
      </c>
      <c r="D13" s="112">
        <v>380000</v>
      </c>
      <c r="E13" s="112">
        <v>380000</v>
      </c>
      <c r="F13" s="112">
        <f>F14+F15+F16</f>
        <v>329771</v>
      </c>
      <c r="G13" s="112">
        <f>F13/E13*100</f>
        <v>86.78184210526317</v>
      </c>
    </row>
    <row r="14" spans="2:7" ht="24.75">
      <c r="B14" s="142">
        <v>3291</v>
      </c>
      <c r="C14" s="143" t="s">
        <v>100</v>
      </c>
      <c r="D14" s="148"/>
      <c r="E14" s="148"/>
      <c r="F14" s="148">
        <v>284779</v>
      </c>
      <c r="G14" s="144"/>
    </row>
    <row r="15" spans="2:7" ht="13.5">
      <c r="B15" s="142">
        <v>3291</v>
      </c>
      <c r="C15" s="143" t="s">
        <v>101</v>
      </c>
      <c r="D15" s="148"/>
      <c r="E15" s="148"/>
      <c r="F15" s="148">
        <v>0</v>
      </c>
      <c r="G15" s="145"/>
    </row>
    <row r="16" spans="2:7" ht="13.5">
      <c r="B16" s="149">
        <v>3293</v>
      </c>
      <c r="C16" s="150" t="s">
        <v>102</v>
      </c>
      <c r="D16" s="151"/>
      <c r="E16" s="151"/>
      <c r="F16" s="151">
        <v>44992</v>
      </c>
      <c r="G16" s="144"/>
    </row>
    <row r="17" spans="2:7" ht="13.5">
      <c r="B17" s="152">
        <v>381</v>
      </c>
      <c r="C17" s="153" t="s">
        <v>103</v>
      </c>
      <c r="D17" s="154">
        <v>10400</v>
      </c>
      <c r="E17" s="154">
        <v>20800</v>
      </c>
      <c r="F17" s="154">
        <f>F18</f>
        <v>20800</v>
      </c>
      <c r="G17" s="112">
        <f>F17/E17*100</f>
        <v>100</v>
      </c>
    </row>
    <row r="18" spans="2:7" ht="13.5">
      <c r="B18" s="155">
        <v>3811</v>
      </c>
      <c r="C18" s="156" t="s">
        <v>104</v>
      </c>
      <c r="D18" s="157"/>
      <c r="E18" s="157"/>
      <c r="F18" s="157">
        <v>20800</v>
      </c>
      <c r="G18" s="158"/>
    </row>
  </sheetData>
  <sheetProtection selectLockedCells="1" selectUnlockedCells="1"/>
  <mergeCells count="2">
    <mergeCell ref="B2:G2"/>
    <mergeCell ref="B3:G3"/>
  </mergeCells>
  <printOptions/>
  <pageMargins left="0" right="0" top="0.7479166666666667" bottom="0.747916666666666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89"/>
  <sheetViews>
    <sheetView workbookViewId="0" topLeftCell="A1">
      <selection activeCell="M76" sqref="M76"/>
    </sheetView>
  </sheetViews>
  <sheetFormatPr defaultColWidth="9.140625" defaultRowHeight="12.75"/>
  <cols>
    <col min="1" max="1" width="8.7109375" style="1" customWidth="1"/>
    <col min="2" max="2" width="6.57421875" style="1" customWidth="1"/>
    <col min="3" max="3" width="28.00390625" style="1" customWidth="1"/>
    <col min="4" max="9" width="9.140625" style="1" customWidth="1"/>
    <col min="10" max="16384" width="8.7109375" style="1" customWidth="1"/>
  </cols>
  <sheetData>
    <row r="1" spans="2:9" ht="15" customHeight="1">
      <c r="B1" s="159" t="s">
        <v>105</v>
      </c>
      <c r="C1" s="159"/>
      <c r="D1" s="159"/>
      <c r="E1" s="159"/>
      <c r="F1" s="159"/>
      <c r="G1" s="159"/>
      <c r="H1" s="159"/>
      <c r="I1" s="159"/>
    </row>
    <row r="4" spans="2:9" ht="36.75">
      <c r="B4" s="133" t="s">
        <v>39</v>
      </c>
      <c r="C4" s="160" t="s">
        <v>106</v>
      </c>
      <c r="D4" s="161" t="s">
        <v>14</v>
      </c>
      <c r="E4" s="161" t="s">
        <v>15</v>
      </c>
      <c r="F4" s="162" t="s">
        <v>41</v>
      </c>
      <c r="G4" s="162" t="s">
        <v>17</v>
      </c>
      <c r="H4" s="162" t="s">
        <v>107</v>
      </c>
      <c r="I4" s="162" t="s">
        <v>108</v>
      </c>
    </row>
    <row r="5" spans="2:9" ht="13.5">
      <c r="B5" s="60">
        <v>1</v>
      </c>
      <c r="C5" s="163">
        <v>2</v>
      </c>
      <c r="D5" s="61">
        <v>3</v>
      </c>
      <c r="E5" s="61">
        <v>4</v>
      </c>
      <c r="F5" s="60">
        <v>5</v>
      </c>
      <c r="G5" s="60">
        <v>6</v>
      </c>
      <c r="H5" s="60">
        <v>7</v>
      </c>
      <c r="I5" s="60">
        <v>8</v>
      </c>
    </row>
    <row r="6" spans="2:9" ht="13.5">
      <c r="B6" s="164"/>
      <c r="C6" s="165"/>
      <c r="D6" s="166"/>
      <c r="E6" s="166"/>
      <c r="F6" s="164"/>
      <c r="G6" s="167">
        <f>G7+G64</f>
        <v>7026735</v>
      </c>
      <c r="H6" s="164"/>
      <c r="I6" s="164"/>
    </row>
    <row r="7" spans="2:9" ht="13.5">
      <c r="B7" s="64">
        <v>3</v>
      </c>
      <c r="C7" s="168" t="s">
        <v>105</v>
      </c>
      <c r="D7" s="169">
        <v>5719714</v>
      </c>
      <c r="E7" s="119">
        <v>6243000</v>
      </c>
      <c r="F7" s="119">
        <v>6889400</v>
      </c>
      <c r="G7" s="119">
        <f>G8+G16+G41+G48+G52+G55+G58</f>
        <v>5912280</v>
      </c>
      <c r="H7" s="119">
        <f>G7/F7*100</f>
        <v>85.81705228321769</v>
      </c>
      <c r="I7" s="119">
        <f>G7/D7*100</f>
        <v>103.36670679687832</v>
      </c>
    </row>
    <row r="8" spans="2:9" ht="13.5">
      <c r="B8" s="69">
        <v>31</v>
      </c>
      <c r="C8" s="170" t="s">
        <v>109</v>
      </c>
      <c r="D8" s="171">
        <v>1983908</v>
      </c>
      <c r="E8" s="71">
        <v>957300</v>
      </c>
      <c r="F8" s="71">
        <v>1298300</v>
      </c>
      <c r="G8" s="71">
        <f>G9+G11+G13</f>
        <v>1244659</v>
      </c>
      <c r="H8" s="172">
        <f>G8/F8*100</f>
        <v>95.86836632519449</v>
      </c>
      <c r="I8" s="173">
        <f>G8/D8*100</f>
        <v>62.73773783864978</v>
      </c>
    </row>
    <row r="9" spans="2:9" ht="13.5">
      <c r="B9" s="174">
        <v>311</v>
      </c>
      <c r="C9" s="175" t="s">
        <v>110</v>
      </c>
      <c r="D9" s="176">
        <v>1556776</v>
      </c>
      <c r="E9" s="177">
        <v>790000</v>
      </c>
      <c r="F9" s="177">
        <v>840000</v>
      </c>
      <c r="G9" s="177">
        <f>G10</f>
        <v>830396</v>
      </c>
      <c r="H9" s="178">
        <f>G9/F9*100</f>
        <v>98.85666666666667</v>
      </c>
      <c r="I9" s="178">
        <f>G9/D9*100</f>
        <v>53.34075037128013</v>
      </c>
    </row>
    <row r="10" spans="2:9" ht="13.5">
      <c r="B10" s="91">
        <v>3111</v>
      </c>
      <c r="C10" s="179" t="s">
        <v>111</v>
      </c>
      <c r="D10" s="180">
        <v>1556776</v>
      </c>
      <c r="E10" s="148"/>
      <c r="F10" s="148"/>
      <c r="G10" s="148">
        <v>830396</v>
      </c>
      <c r="H10" s="145"/>
      <c r="I10" s="144"/>
    </row>
    <row r="11" spans="2:9" ht="13.5">
      <c r="B11" s="174">
        <v>312</v>
      </c>
      <c r="C11" s="175" t="s">
        <v>112</v>
      </c>
      <c r="D11" s="176">
        <v>173514</v>
      </c>
      <c r="E11" s="177">
        <v>30800</v>
      </c>
      <c r="F11" s="177">
        <v>300800</v>
      </c>
      <c r="G11" s="177">
        <f>G12</f>
        <v>269736</v>
      </c>
      <c r="H11" s="178">
        <f>G11/F11*100</f>
        <v>89.67287234042554</v>
      </c>
      <c r="I11" s="178">
        <f>G11/D11*100</f>
        <v>155.45489124796848</v>
      </c>
    </row>
    <row r="12" spans="2:9" ht="13.5">
      <c r="B12" s="91">
        <v>3121</v>
      </c>
      <c r="C12" s="179" t="s">
        <v>112</v>
      </c>
      <c r="D12" s="180">
        <v>173514</v>
      </c>
      <c r="E12" s="148"/>
      <c r="F12" s="148"/>
      <c r="G12" s="148">
        <v>269736</v>
      </c>
      <c r="H12" s="145"/>
      <c r="I12" s="144"/>
    </row>
    <row r="13" spans="2:9" ht="13.5">
      <c r="B13" s="174">
        <v>313</v>
      </c>
      <c r="C13" s="175" t="s">
        <v>113</v>
      </c>
      <c r="D13" s="176">
        <v>253618</v>
      </c>
      <c r="E13" s="177">
        <v>136500</v>
      </c>
      <c r="F13" s="177">
        <v>157500</v>
      </c>
      <c r="G13" s="177">
        <f>G14+G15</f>
        <v>144527</v>
      </c>
      <c r="H13" s="178">
        <f>G13/F13*100</f>
        <v>91.7631746031746</v>
      </c>
      <c r="I13" s="178">
        <f>G13/D13*100</f>
        <v>56.98609720130274</v>
      </c>
    </row>
    <row r="14" spans="2:9" ht="13.5">
      <c r="B14" s="91">
        <v>3132</v>
      </c>
      <c r="C14" s="179" t="s">
        <v>114</v>
      </c>
      <c r="D14" s="180">
        <v>227669</v>
      </c>
      <c r="E14" s="148"/>
      <c r="F14" s="148"/>
      <c r="G14" s="148">
        <v>130440</v>
      </c>
      <c r="H14" s="144"/>
      <c r="I14" s="144"/>
    </row>
    <row r="15" spans="2:9" ht="13.5">
      <c r="B15" s="91">
        <v>3133</v>
      </c>
      <c r="C15" s="179" t="s">
        <v>115</v>
      </c>
      <c r="D15" s="180">
        <v>25949</v>
      </c>
      <c r="E15" s="148"/>
      <c r="F15" s="148"/>
      <c r="G15" s="148">
        <v>14087</v>
      </c>
      <c r="H15" s="145"/>
      <c r="I15" s="145"/>
    </row>
    <row r="16" spans="2:9" ht="13.5">
      <c r="B16" s="74">
        <v>32</v>
      </c>
      <c r="C16" s="181" t="s">
        <v>116</v>
      </c>
      <c r="D16" s="182">
        <v>2055805</v>
      </c>
      <c r="E16" s="76">
        <v>2692000</v>
      </c>
      <c r="F16" s="76">
        <v>3027000</v>
      </c>
      <c r="G16" s="76">
        <f>G17+G22+G27+G36</f>
        <v>2388851</v>
      </c>
      <c r="H16" s="140">
        <f>G16/F16*100</f>
        <v>78.91810373306905</v>
      </c>
      <c r="I16" s="183">
        <f>G16/D16*100</f>
        <v>116.20027191294895</v>
      </c>
    </row>
    <row r="17" spans="2:9" ht="13.5">
      <c r="B17" s="174">
        <v>321</v>
      </c>
      <c r="C17" s="175" t="s">
        <v>117</v>
      </c>
      <c r="D17" s="176">
        <v>103312</v>
      </c>
      <c r="E17" s="177">
        <v>87000</v>
      </c>
      <c r="F17" s="177">
        <v>87000</v>
      </c>
      <c r="G17" s="177">
        <f>G18+G19+G20+G21</f>
        <v>42126</v>
      </c>
      <c r="H17" s="178">
        <f>G17/F17*100</f>
        <v>48.42068965517242</v>
      </c>
      <c r="I17" s="178">
        <f>G17/D17*100</f>
        <v>40.77551494502091</v>
      </c>
    </row>
    <row r="18" spans="2:9" ht="13.5">
      <c r="B18" s="91">
        <v>3211</v>
      </c>
      <c r="C18" s="179" t="s">
        <v>118</v>
      </c>
      <c r="D18" s="180">
        <v>5873</v>
      </c>
      <c r="E18" s="148"/>
      <c r="F18" s="148"/>
      <c r="G18" s="148">
        <v>2318</v>
      </c>
      <c r="H18" s="145"/>
      <c r="I18" s="144"/>
    </row>
    <row r="19" spans="2:9" ht="13.5">
      <c r="B19" s="91">
        <v>3212</v>
      </c>
      <c r="C19" s="179" t="s">
        <v>119</v>
      </c>
      <c r="D19" s="180">
        <v>68541</v>
      </c>
      <c r="E19" s="148"/>
      <c r="F19" s="148"/>
      <c r="G19" s="148">
        <v>24116</v>
      </c>
      <c r="H19" s="145"/>
      <c r="I19" s="145"/>
    </row>
    <row r="20" spans="2:9" ht="13.5">
      <c r="B20" s="91">
        <v>3213</v>
      </c>
      <c r="C20" s="179" t="s">
        <v>120</v>
      </c>
      <c r="D20" s="180">
        <v>12416</v>
      </c>
      <c r="E20" s="148"/>
      <c r="F20" s="148"/>
      <c r="G20" s="148">
        <v>5191</v>
      </c>
      <c r="H20" s="145"/>
      <c r="I20" s="144"/>
    </row>
    <row r="21" spans="2:9" ht="13.5">
      <c r="B21" s="91">
        <v>3214</v>
      </c>
      <c r="C21" s="179" t="s">
        <v>121</v>
      </c>
      <c r="D21" s="180">
        <v>16482</v>
      </c>
      <c r="E21" s="148"/>
      <c r="F21" s="148"/>
      <c r="G21" s="148">
        <v>10501</v>
      </c>
      <c r="H21" s="145"/>
      <c r="I21" s="145"/>
    </row>
    <row r="22" spans="2:9" ht="13.5">
      <c r="B22" s="174">
        <v>322</v>
      </c>
      <c r="C22" s="175" t="s">
        <v>122</v>
      </c>
      <c r="D22" s="176">
        <v>279481</v>
      </c>
      <c r="E22" s="177">
        <v>265000</v>
      </c>
      <c r="F22" s="177">
        <v>265000</v>
      </c>
      <c r="G22" s="177">
        <f>G23+G24+G25+G26</f>
        <v>266407</v>
      </c>
      <c r="H22" s="184">
        <f>G22/F22*100</f>
        <v>100.53094339622642</v>
      </c>
      <c r="I22" s="184">
        <f>G22/D22*100</f>
        <v>95.32204335894032</v>
      </c>
    </row>
    <row r="23" spans="2:9" ht="13.5">
      <c r="B23" s="91">
        <v>3221</v>
      </c>
      <c r="C23" s="179" t="s">
        <v>123</v>
      </c>
      <c r="D23" s="180">
        <v>48958</v>
      </c>
      <c r="E23" s="148"/>
      <c r="F23" s="148"/>
      <c r="G23" s="148">
        <v>44157</v>
      </c>
      <c r="H23" s="145"/>
      <c r="I23" s="145"/>
    </row>
    <row r="24" spans="2:9" ht="13.5">
      <c r="B24" s="91">
        <v>3223</v>
      </c>
      <c r="C24" s="179" t="s">
        <v>124</v>
      </c>
      <c r="D24" s="180">
        <v>156114</v>
      </c>
      <c r="E24" s="148"/>
      <c r="F24" s="148"/>
      <c r="G24" s="148">
        <v>196099</v>
      </c>
      <c r="H24" s="144"/>
      <c r="I24" s="145"/>
    </row>
    <row r="25" spans="2:9" ht="21.75">
      <c r="B25" s="91">
        <v>3224</v>
      </c>
      <c r="C25" s="179" t="s">
        <v>125</v>
      </c>
      <c r="D25" s="180">
        <v>18830</v>
      </c>
      <c r="E25" s="148"/>
      <c r="F25" s="148"/>
      <c r="G25" s="148">
        <v>17581</v>
      </c>
      <c r="H25" s="145"/>
      <c r="I25" s="145"/>
    </row>
    <row r="26" spans="2:9" ht="13.5">
      <c r="B26" s="91">
        <v>3225</v>
      </c>
      <c r="C26" s="179" t="s">
        <v>126</v>
      </c>
      <c r="D26" s="180">
        <v>55579</v>
      </c>
      <c r="E26" s="148"/>
      <c r="F26" s="148"/>
      <c r="G26" s="148">
        <v>8570</v>
      </c>
      <c r="H26" s="144"/>
      <c r="I26" s="145"/>
    </row>
    <row r="27" spans="2:9" ht="13.5">
      <c r="B27" s="174">
        <v>323</v>
      </c>
      <c r="C27" s="175" t="s">
        <v>96</v>
      </c>
      <c r="D27" s="176">
        <v>1394395</v>
      </c>
      <c r="E27" s="177">
        <v>1757000</v>
      </c>
      <c r="F27" s="177">
        <v>2142000</v>
      </c>
      <c r="G27" s="177">
        <f>G28+G29+G30+G31+G32+G33+G34+G35</f>
        <v>1573702</v>
      </c>
      <c r="H27" s="178">
        <f>G27/F27*100</f>
        <v>73.4688141923436</v>
      </c>
      <c r="I27" s="184">
        <f>G27/D27*100</f>
        <v>112.85912528372519</v>
      </c>
    </row>
    <row r="28" spans="2:9" ht="13.5">
      <c r="B28" s="91">
        <v>3231</v>
      </c>
      <c r="C28" s="179" t="s">
        <v>127</v>
      </c>
      <c r="D28" s="180">
        <v>92040</v>
      </c>
      <c r="E28" s="148"/>
      <c r="F28" s="148"/>
      <c r="G28" s="148">
        <v>80539</v>
      </c>
      <c r="H28" s="144"/>
      <c r="I28" s="145"/>
    </row>
    <row r="29" spans="2:9" ht="21.75">
      <c r="B29" s="91">
        <v>3232</v>
      </c>
      <c r="C29" s="179" t="s">
        <v>128</v>
      </c>
      <c r="D29" s="180">
        <v>169880</v>
      </c>
      <c r="E29" s="148"/>
      <c r="F29" s="148"/>
      <c r="G29" s="148">
        <v>37972</v>
      </c>
      <c r="H29" s="145"/>
      <c r="I29" s="145"/>
    </row>
    <row r="30" spans="2:9" ht="13.5">
      <c r="B30" s="91">
        <v>3233</v>
      </c>
      <c r="C30" s="179" t="s">
        <v>129</v>
      </c>
      <c r="D30" s="180">
        <v>31155</v>
      </c>
      <c r="E30" s="148"/>
      <c r="F30" s="148"/>
      <c r="G30" s="148">
        <v>85400</v>
      </c>
      <c r="H30" s="144"/>
      <c r="I30" s="145"/>
    </row>
    <row r="31" spans="2:9" ht="13.5">
      <c r="B31" s="91">
        <v>3234</v>
      </c>
      <c r="C31" s="179" t="s">
        <v>130</v>
      </c>
      <c r="D31" s="180">
        <v>793602</v>
      </c>
      <c r="E31" s="148"/>
      <c r="F31" s="148"/>
      <c r="G31" s="148">
        <v>1016372</v>
      </c>
      <c r="H31" s="145"/>
      <c r="I31" s="145"/>
    </row>
    <row r="32" spans="2:9" ht="13.5">
      <c r="B32" s="91">
        <v>3236</v>
      </c>
      <c r="C32" s="179" t="s">
        <v>131</v>
      </c>
      <c r="D32" s="180">
        <v>81943</v>
      </c>
      <c r="E32" s="148"/>
      <c r="F32" s="148"/>
      <c r="G32" s="148">
        <v>73366</v>
      </c>
      <c r="H32" s="144"/>
      <c r="I32" s="145"/>
    </row>
    <row r="33" spans="2:9" ht="13.5">
      <c r="B33" s="91">
        <v>3237</v>
      </c>
      <c r="C33" s="179" t="s">
        <v>132</v>
      </c>
      <c r="D33" s="180">
        <v>199962</v>
      </c>
      <c r="E33" s="148"/>
      <c r="F33" s="148"/>
      <c r="G33" s="148">
        <v>182295</v>
      </c>
      <c r="H33" s="145"/>
      <c r="I33" s="145"/>
    </row>
    <row r="34" spans="2:9" ht="13.5">
      <c r="B34" s="91">
        <v>3238</v>
      </c>
      <c r="C34" s="179" t="s">
        <v>133</v>
      </c>
      <c r="D34" s="180">
        <v>23887</v>
      </c>
      <c r="E34" s="148"/>
      <c r="F34" s="148"/>
      <c r="G34" s="148">
        <v>18647</v>
      </c>
      <c r="H34" s="144"/>
      <c r="I34" s="145"/>
    </row>
    <row r="35" spans="2:9" ht="13.5">
      <c r="B35" s="91">
        <v>3239</v>
      </c>
      <c r="C35" s="179" t="s">
        <v>134</v>
      </c>
      <c r="D35" s="180">
        <v>1926</v>
      </c>
      <c r="E35" s="148"/>
      <c r="F35" s="148"/>
      <c r="G35" s="148">
        <v>79111</v>
      </c>
      <c r="H35" s="145"/>
      <c r="I35" s="145"/>
    </row>
    <row r="36" spans="2:9" ht="13.5">
      <c r="B36" s="174">
        <v>329</v>
      </c>
      <c r="C36" s="175" t="s">
        <v>99</v>
      </c>
      <c r="D36" s="176">
        <v>278617</v>
      </c>
      <c r="E36" s="177">
        <v>583000</v>
      </c>
      <c r="F36" s="177">
        <v>533000</v>
      </c>
      <c r="G36" s="177">
        <f>G37+G38+G39+G40</f>
        <v>506616</v>
      </c>
      <c r="H36" s="184">
        <f>G36/F36*100</f>
        <v>95.0499061913696</v>
      </c>
      <c r="I36" s="178">
        <f>G36/D36*100</f>
        <v>181.83240792916442</v>
      </c>
    </row>
    <row r="37" spans="2:9" ht="21.75">
      <c r="B37" s="91">
        <v>3291</v>
      </c>
      <c r="C37" s="179" t="s">
        <v>135</v>
      </c>
      <c r="D37" s="180">
        <v>0</v>
      </c>
      <c r="E37" s="148"/>
      <c r="F37" s="148"/>
      <c r="G37" s="148">
        <v>284779</v>
      </c>
      <c r="H37" s="145"/>
      <c r="I37" s="145"/>
    </row>
    <row r="38" spans="2:9" ht="13.5">
      <c r="B38" s="91">
        <v>3293</v>
      </c>
      <c r="C38" s="179" t="s">
        <v>102</v>
      </c>
      <c r="D38" s="180">
        <v>0</v>
      </c>
      <c r="E38" s="148"/>
      <c r="F38" s="148"/>
      <c r="G38" s="148">
        <v>44992</v>
      </c>
      <c r="H38" s="144"/>
      <c r="I38" s="145"/>
    </row>
    <row r="39" spans="2:9" ht="13.5">
      <c r="B39" s="91">
        <v>3295</v>
      </c>
      <c r="C39" s="179" t="s">
        <v>136</v>
      </c>
      <c r="D39" s="180"/>
      <c r="E39" s="148"/>
      <c r="F39" s="148"/>
      <c r="G39" s="148">
        <v>400</v>
      </c>
      <c r="H39" s="144"/>
      <c r="I39" s="145"/>
    </row>
    <row r="40" spans="2:9" ht="13.5">
      <c r="B40" s="91">
        <v>3299</v>
      </c>
      <c r="C40" s="179" t="s">
        <v>99</v>
      </c>
      <c r="D40" s="180">
        <v>278617</v>
      </c>
      <c r="E40" s="148"/>
      <c r="F40" s="148"/>
      <c r="G40" s="148">
        <v>176445</v>
      </c>
      <c r="H40" s="145"/>
      <c r="I40" s="145"/>
    </row>
    <row r="41" spans="2:9" ht="13.5">
      <c r="B41" s="74">
        <v>34</v>
      </c>
      <c r="C41" s="181" t="s">
        <v>137</v>
      </c>
      <c r="D41" s="182">
        <v>20926</v>
      </c>
      <c r="E41" s="76">
        <v>25000</v>
      </c>
      <c r="F41" s="76">
        <v>25000</v>
      </c>
      <c r="G41" s="76">
        <f>G42+G44</f>
        <v>22897</v>
      </c>
      <c r="H41" s="109">
        <f>G41/F41*100</f>
        <v>91.58800000000001</v>
      </c>
      <c r="I41" s="185">
        <f>G41/D41*100</f>
        <v>109.41890471184172</v>
      </c>
    </row>
    <row r="42" spans="2:9" ht="13.5">
      <c r="B42" s="174">
        <v>342</v>
      </c>
      <c r="C42" s="175" t="s">
        <v>138</v>
      </c>
      <c r="D42" s="176">
        <v>0</v>
      </c>
      <c r="E42" s="177">
        <v>0</v>
      </c>
      <c r="F42" s="177">
        <v>0</v>
      </c>
      <c r="G42" s="177">
        <f>G43</f>
        <v>0</v>
      </c>
      <c r="H42" s="184">
        <v>0</v>
      </c>
      <c r="I42" s="178">
        <v>0</v>
      </c>
    </row>
    <row r="43" spans="2:9" ht="13.5">
      <c r="B43" s="91">
        <v>3423</v>
      </c>
      <c r="C43" s="179" t="s">
        <v>138</v>
      </c>
      <c r="D43" s="180">
        <v>0</v>
      </c>
      <c r="E43" s="148"/>
      <c r="F43" s="148"/>
      <c r="G43" s="148">
        <v>0</v>
      </c>
      <c r="H43" s="145"/>
      <c r="I43" s="145"/>
    </row>
    <row r="44" spans="2:9" ht="13.5">
      <c r="B44" s="174">
        <v>343</v>
      </c>
      <c r="C44" s="175" t="s">
        <v>139</v>
      </c>
      <c r="D44" s="176">
        <v>20926</v>
      </c>
      <c r="E44" s="177">
        <v>25000</v>
      </c>
      <c r="F44" s="177">
        <v>25000</v>
      </c>
      <c r="G44" s="177">
        <f>G45+G46+G47</f>
        <v>22897</v>
      </c>
      <c r="H44" s="178">
        <f>G44/F44*100</f>
        <v>91.58800000000001</v>
      </c>
      <c r="I44" s="178">
        <f>G44/D44*100</f>
        <v>109.41890471184172</v>
      </c>
    </row>
    <row r="45" spans="2:9" ht="21.75">
      <c r="B45" s="91">
        <v>3431</v>
      </c>
      <c r="C45" s="179" t="s">
        <v>140</v>
      </c>
      <c r="D45" s="180">
        <v>16765</v>
      </c>
      <c r="E45" s="148"/>
      <c r="F45" s="148"/>
      <c r="G45" s="148">
        <v>14876</v>
      </c>
      <c r="H45" s="145"/>
      <c r="I45" s="145"/>
    </row>
    <row r="46" spans="2:9" ht="13.5">
      <c r="B46" s="91">
        <v>3433</v>
      </c>
      <c r="C46" s="179" t="s">
        <v>141</v>
      </c>
      <c r="D46" s="180">
        <v>1380</v>
      </c>
      <c r="E46" s="148"/>
      <c r="F46" s="148"/>
      <c r="G46" s="148">
        <v>4979</v>
      </c>
      <c r="H46" s="145"/>
      <c r="I46" s="145"/>
    </row>
    <row r="47" spans="2:9" ht="13.5">
      <c r="B47" s="91">
        <v>3434</v>
      </c>
      <c r="C47" s="179" t="s">
        <v>142</v>
      </c>
      <c r="D47" s="180">
        <v>2781</v>
      </c>
      <c r="E47" s="148"/>
      <c r="F47" s="148"/>
      <c r="G47" s="148">
        <v>3042</v>
      </c>
      <c r="H47" s="145"/>
      <c r="I47" s="144"/>
    </row>
    <row r="48" spans="2:9" ht="13.5">
      <c r="B48" s="99">
        <v>35</v>
      </c>
      <c r="C48" s="186" t="s">
        <v>143</v>
      </c>
      <c r="D48" s="182">
        <v>0</v>
      </c>
      <c r="E48" s="112">
        <v>200000</v>
      </c>
      <c r="F48" s="112">
        <v>300000</v>
      </c>
      <c r="G48" s="112">
        <f>G49+G50</f>
        <v>292770</v>
      </c>
      <c r="H48" s="140">
        <f>G48/F48*100</f>
        <v>97.59</v>
      </c>
      <c r="I48" s="185">
        <v>0</v>
      </c>
    </row>
    <row r="49" spans="2:9" ht="13.5">
      <c r="B49" s="174">
        <v>352</v>
      </c>
      <c r="C49" s="175" t="s">
        <v>144</v>
      </c>
      <c r="D49" s="176">
        <v>0</v>
      </c>
      <c r="E49" s="177">
        <v>200000</v>
      </c>
      <c r="F49" s="177">
        <v>270000</v>
      </c>
      <c r="G49" s="177">
        <v>0</v>
      </c>
      <c r="H49" s="178">
        <v>0</v>
      </c>
      <c r="I49" s="178">
        <v>0</v>
      </c>
    </row>
    <row r="50" spans="2:9" ht="13.5">
      <c r="B50" s="174">
        <v>352</v>
      </c>
      <c r="C50" s="175" t="s">
        <v>145</v>
      </c>
      <c r="D50" s="176">
        <v>0</v>
      </c>
      <c r="E50" s="177"/>
      <c r="F50" s="177">
        <v>30000</v>
      </c>
      <c r="G50" s="177">
        <v>292770</v>
      </c>
      <c r="H50" s="184">
        <f>G50/F50*100</f>
        <v>975.9000000000001</v>
      </c>
      <c r="I50" s="178">
        <v>0</v>
      </c>
    </row>
    <row r="51" spans="2:9" ht="21.75">
      <c r="B51" s="91">
        <v>3523</v>
      </c>
      <c r="C51" s="179" t="s">
        <v>146</v>
      </c>
      <c r="D51" s="180">
        <v>0</v>
      </c>
      <c r="E51" s="148"/>
      <c r="F51" s="148"/>
      <c r="G51" s="148">
        <v>269326</v>
      </c>
      <c r="H51" s="187"/>
      <c r="I51" s="145"/>
    </row>
    <row r="52" spans="2:9" ht="13.5">
      <c r="B52" s="188">
        <v>36</v>
      </c>
      <c r="C52" s="189" t="s">
        <v>147</v>
      </c>
      <c r="D52" s="190">
        <v>0</v>
      </c>
      <c r="E52" s="191">
        <v>954800</v>
      </c>
      <c r="F52" s="191">
        <v>954800</v>
      </c>
      <c r="G52" s="191">
        <f>G53+G54</f>
        <v>889658</v>
      </c>
      <c r="H52" s="192">
        <f>G52/F52*100</f>
        <v>93.1774193548387</v>
      </c>
      <c r="I52" s="193">
        <v>0</v>
      </c>
    </row>
    <row r="53" spans="2:9" ht="42.75">
      <c r="B53" s="188">
        <v>367</v>
      </c>
      <c r="C53" s="189" t="s">
        <v>148</v>
      </c>
      <c r="D53" s="190">
        <v>0</v>
      </c>
      <c r="E53" s="191">
        <v>768800</v>
      </c>
      <c r="F53" s="191">
        <v>768800</v>
      </c>
      <c r="G53" s="191">
        <v>736661</v>
      </c>
      <c r="H53" s="194">
        <f>G53/F53*100</f>
        <v>95.8195889698231</v>
      </c>
      <c r="I53" s="193">
        <v>0</v>
      </c>
    </row>
    <row r="54" spans="2:9" ht="42.75">
      <c r="B54" s="188">
        <v>367</v>
      </c>
      <c r="C54" s="189" t="s">
        <v>149</v>
      </c>
      <c r="D54" s="190">
        <v>0</v>
      </c>
      <c r="E54" s="191">
        <v>186000</v>
      </c>
      <c r="F54" s="191">
        <v>186000</v>
      </c>
      <c r="G54" s="191">
        <v>152997</v>
      </c>
      <c r="H54" s="195">
        <f>G54/F54*100</f>
        <v>82.25645161290322</v>
      </c>
      <c r="I54" s="193">
        <v>0</v>
      </c>
    </row>
    <row r="55" spans="2:9" ht="32.25">
      <c r="B55" s="74">
        <v>37</v>
      </c>
      <c r="C55" s="181" t="s">
        <v>150</v>
      </c>
      <c r="D55" s="182">
        <v>517398</v>
      </c>
      <c r="E55" s="76">
        <v>520500</v>
      </c>
      <c r="F55" s="76">
        <v>455500</v>
      </c>
      <c r="G55" s="76">
        <f>G56</f>
        <v>357852</v>
      </c>
      <c r="H55" s="112">
        <f>G55/F55*100</f>
        <v>78.56245883644347</v>
      </c>
      <c r="I55" s="185">
        <f>G55/D55*100</f>
        <v>69.16377720826134</v>
      </c>
    </row>
    <row r="56" spans="2:9" ht="21.75">
      <c r="B56" s="174">
        <v>372</v>
      </c>
      <c r="C56" s="175" t="s">
        <v>151</v>
      </c>
      <c r="D56" s="176">
        <v>517398</v>
      </c>
      <c r="E56" s="177">
        <v>520500</v>
      </c>
      <c r="F56" s="177">
        <v>455500</v>
      </c>
      <c r="G56" s="177">
        <f>G57</f>
        <v>357852</v>
      </c>
      <c r="H56" s="178">
        <f>G56/F56*100</f>
        <v>78.56245883644347</v>
      </c>
      <c r="I56" s="178">
        <f>G56/D56*100</f>
        <v>69.16377720826134</v>
      </c>
    </row>
    <row r="57" spans="2:9" ht="21.75">
      <c r="B57" s="91">
        <v>3721</v>
      </c>
      <c r="C57" s="179" t="s">
        <v>152</v>
      </c>
      <c r="D57" s="180">
        <v>517398</v>
      </c>
      <c r="E57" s="148"/>
      <c r="F57" s="148"/>
      <c r="G57" s="148">
        <v>357852</v>
      </c>
      <c r="H57" s="144"/>
      <c r="I57" s="145"/>
    </row>
    <row r="58" spans="2:9" ht="13.5">
      <c r="B58" s="74">
        <v>38</v>
      </c>
      <c r="C58" s="181" t="s">
        <v>153</v>
      </c>
      <c r="D58" s="182">
        <v>1141677</v>
      </c>
      <c r="E58" s="76">
        <v>893400</v>
      </c>
      <c r="F58" s="76">
        <v>828800</v>
      </c>
      <c r="G58" s="76">
        <f>G59+G61+G62</f>
        <v>715593</v>
      </c>
      <c r="H58" s="140">
        <f>G58/F58*100</f>
        <v>86.34085424710425</v>
      </c>
      <c r="I58" s="185">
        <f>G58/D58*100</f>
        <v>62.67911151753079</v>
      </c>
    </row>
    <row r="59" spans="2:9" ht="13.5">
      <c r="B59" s="174">
        <v>381</v>
      </c>
      <c r="C59" s="175" t="s">
        <v>103</v>
      </c>
      <c r="D59" s="176">
        <v>935155</v>
      </c>
      <c r="E59" s="177">
        <v>843400</v>
      </c>
      <c r="F59" s="177">
        <v>778800</v>
      </c>
      <c r="G59" s="177">
        <f>G60</f>
        <v>715593</v>
      </c>
      <c r="H59" s="178">
        <f>G59/F59*100</f>
        <v>91.88405238828967</v>
      </c>
      <c r="I59" s="178">
        <f>G59/D59*100</f>
        <v>76.52132534178826</v>
      </c>
    </row>
    <row r="60" spans="2:9" ht="13.5">
      <c r="B60" s="196">
        <v>3811</v>
      </c>
      <c r="C60" s="197" t="s">
        <v>154</v>
      </c>
      <c r="D60" s="198">
        <v>935155</v>
      </c>
      <c r="E60" s="199"/>
      <c r="F60" s="199"/>
      <c r="G60" s="199">
        <v>715593</v>
      </c>
      <c r="H60" s="200"/>
      <c r="I60" s="200"/>
    </row>
    <row r="61" spans="2:9" ht="13.5">
      <c r="B61" s="201">
        <v>382</v>
      </c>
      <c r="C61" s="202" t="s">
        <v>155</v>
      </c>
      <c r="D61" s="203">
        <v>0</v>
      </c>
      <c r="E61" s="204">
        <v>30000</v>
      </c>
      <c r="F61" s="204">
        <v>30000</v>
      </c>
      <c r="G61" s="204">
        <v>0</v>
      </c>
      <c r="H61" s="194">
        <v>0</v>
      </c>
      <c r="I61" s="194">
        <v>0</v>
      </c>
    </row>
    <row r="62" spans="2:9" ht="13.5">
      <c r="B62" s="205">
        <v>383</v>
      </c>
      <c r="C62" s="206" t="s">
        <v>156</v>
      </c>
      <c r="D62" s="207">
        <v>206522</v>
      </c>
      <c r="E62" s="208">
        <v>20000</v>
      </c>
      <c r="F62" s="208">
        <v>20000</v>
      </c>
      <c r="G62" s="208">
        <v>0</v>
      </c>
      <c r="H62" s="209">
        <v>0</v>
      </c>
      <c r="I62" s="209">
        <v>0</v>
      </c>
    </row>
    <row r="63" spans="2:9" ht="21.75">
      <c r="B63" s="210">
        <v>3831</v>
      </c>
      <c r="C63" s="211" t="s">
        <v>157</v>
      </c>
      <c r="D63" s="212">
        <v>206522</v>
      </c>
      <c r="E63" s="213"/>
      <c r="F63" s="213"/>
      <c r="G63" s="213">
        <v>0</v>
      </c>
      <c r="H63" s="158"/>
      <c r="I63" s="158"/>
    </row>
    <row r="64" spans="2:9" ht="20.25">
      <c r="B64" s="64">
        <v>4</v>
      </c>
      <c r="C64" s="168" t="s">
        <v>158</v>
      </c>
      <c r="D64" s="169">
        <v>1075985</v>
      </c>
      <c r="E64" s="119">
        <v>2130000</v>
      </c>
      <c r="F64" s="119">
        <v>1460000</v>
      </c>
      <c r="G64" s="119">
        <f>G65+G70</f>
        <v>1114455</v>
      </c>
      <c r="H64" s="119">
        <f>G64/F64*100</f>
        <v>76.33253424657535</v>
      </c>
      <c r="I64" s="119">
        <f>G64/D64*100</f>
        <v>103.5753286523511</v>
      </c>
    </row>
    <row r="65" spans="2:9" ht="21.75">
      <c r="B65" s="69">
        <v>41</v>
      </c>
      <c r="C65" s="170" t="s">
        <v>159</v>
      </c>
      <c r="D65" s="171">
        <v>25000</v>
      </c>
      <c r="E65" s="71">
        <v>236000</v>
      </c>
      <c r="F65" s="71">
        <v>266000</v>
      </c>
      <c r="G65" s="71">
        <f>G66+G68</f>
        <v>74287</v>
      </c>
      <c r="H65" s="140">
        <f>G65/F65*100</f>
        <v>27.927443609022557</v>
      </c>
      <c r="I65" s="173">
        <f>G65/D65*100</f>
        <v>297.148</v>
      </c>
    </row>
    <row r="66" spans="2:9" ht="13.5">
      <c r="B66" s="174">
        <v>411</v>
      </c>
      <c r="C66" s="175" t="s">
        <v>160</v>
      </c>
      <c r="D66" s="176">
        <v>0</v>
      </c>
      <c r="E66" s="177">
        <v>50000</v>
      </c>
      <c r="F66" s="177">
        <v>50000</v>
      </c>
      <c r="G66" s="177">
        <f>G67</f>
        <v>0</v>
      </c>
      <c r="H66" s="178">
        <v>0</v>
      </c>
      <c r="I66" s="185">
        <v>0</v>
      </c>
    </row>
    <row r="67" spans="2:9" ht="13.5">
      <c r="B67" s="196">
        <v>4111</v>
      </c>
      <c r="C67" s="197" t="s">
        <v>161</v>
      </c>
      <c r="D67" s="198">
        <v>0</v>
      </c>
      <c r="E67" s="199"/>
      <c r="F67" s="199"/>
      <c r="G67" s="199">
        <v>0</v>
      </c>
      <c r="H67" s="145"/>
      <c r="I67" s="214"/>
    </row>
    <row r="68" spans="2:9" ht="13.5">
      <c r="B68" s="215">
        <v>412</v>
      </c>
      <c r="C68" s="216" t="s">
        <v>162</v>
      </c>
      <c r="D68" s="217">
        <v>25000</v>
      </c>
      <c r="E68" s="218">
        <v>186000</v>
      </c>
      <c r="F68" s="218">
        <v>216000</v>
      </c>
      <c r="G68" s="218">
        <f>G69</f>
        <v>74287</v>
      </c>
      <c r="H68" s="178">
        <f>G68/F68*100</f>
        <v>34.39212962962963</v>
      </c>
      <c r="I68" s="185">
        <f>G68/D68*100</f>
        <v>297.148</v>
      </c>
    </row>
    <row r="69" spans="2:9" ht="13.5">
      <c r="B69" s="219">
        <v>4126</v>
      </c>
      <c r="C69" s="220" t="s">
        <v>163</v>
      </c>
      <c r="D69" s="221">
        <v>25000</v>
      </c>
      <c r="E69" s="222"/>
      <c r="F69" s="222"/>
      <c r="G69" s="222">
        <v>74287</v>
      </c>
      <c r="H69" s="144"/>
      <c r="I69" s="223"/>
    </row>
    <row r="70" spans="2:9" ht="21.75">
      <c r="B70" s="224">
        <v>42</v>
      </c>
      <c r="C70" s="225" t="s">
        <v>164</v>
      </c>
      <c r="D70" s="226">
        <v>1050985</v>
      </c>
      <c r="E70" s="227">
        <v>1894000</v>
      </c>
      <c r="F70" s="227">
        <v>1194000</v>
      </c>
      <c r="G70" s="227">
        <f>G71+G75+G79+G81</f>
        <v>1040168</v>
      </c>
      <c r="H70" s="228">
        <f>G70/F70*100</f>
        <v>87.11624790619766</v>
      </c>
      <c r="I70" s="228">
        <f>G70/D70*100</f>
        <v>98.97077503484826</v>
      </c>
    </row>
    <row r="71" spans="2:9" ht="13.5">
      <c r="B71" s="229">
        <v>421</v>
      </c>
      <c r="C71" s="230" t="s">
        <v>165</v>
      </c>
      <c r="D71" s="231">
        <v>940502</v>
      </c>
      <c r="E71" s="232">
        <v>1879000</v>
      </c>
      <c r="F71" s="232">
        <v>1179000</v>
      </c>
      <c r="G71" s="232">
        <f>G72+G73+G74</f>
        <v>1040168</v>
      </c>
      <c r="H71" s="233">
        <f>G71/F71*100</f>
        <v>88.22459711620016</v>
      </c>
      <c r="I71" s="173">
        <f>G71/D71*100</f>
        <v>110.59710665155418</v>
      </c>
    </row>
    <row r="72" spans="2:9" ht="13.5">
      <c r="B72" s="234">
        <v>4212</v>
      </c>
      <c r="C72" s="235" t="s">
        <v>166</v>
      </c>
      <c r="D72" s="236">
        <v>720574</v>
      </c>
      <c r="E72" s="237"/>
      <c r="F72" s="237"/>
      <c r="G72" s="237">
        <v>232555</v>
      </c>
      <c r="H72" s="238"/>
      <c r="I72" s="214"/>
    </row>
    <row r="73" spans="2:9" ht="13.5">
      <c r="B73" s="91">
        <v>4213</v>
      </c>
      <c r="C73" s="239" t="s">
        <v>167</v>
      </c>
      <c r="D73" s="180">
        <v>205777</v>
      </c>
      <c r="E73" s="148"/>
      <c r="F73" s="148"/>
      <c r="G73" s="148">
        <v>807613</v>
      </c>
      <c r="H73" s="144"/>
      <c r="I73" s="214"/>
    </row>
    <row r="74" spans="2:9" ht="13.5">
      <c r="B74" s="91">
        <v>4214</v>
      </c>
      <c r="C74" s="239" t="s">
        <v>168</v>
      </c>
      <c r="D74" s="180">
        <v>14151</v>
      </c>
      <c r="E74" s="148"/>
      <c r="F74" s="148"/>
      <c r="G74" s="148">
        <v>0</v>
      </c>
      <c r="H74" s="145"/>
      <c r="I74" s="214"/>
    </row>
    <row r="75" spans="2:9" ht="13.5">
      <c r="B75" s="174">
        <v>422</v>
      </c>
      <c r="C75" s="240" t="s">
        <v>169</v>
      </c>
      <c r="D75" s="176">
        <v>101407</v>
      </c>
      <c r="E75" s="177">
        <v>15000</v>
      </c>
      <c r="F75" s="178">
        <v>15000</v>
      </c>
      <c r="G75" s="177">
        <f>G76+G77+G78</f>
        <v>0</v>
      </c>
      <c r="H75" s="178">
        <v>0</v>
      </c>
      <c r="I75" s="185">
        <v>0</v>
      </c>
    </row>
    <row r="76" spans="2:9" ht="13.5">
      <c r="B76" s="241">
        <v>4221</v>
      </c>
      <c r="C76" s="242" t="s">
        <v>170</v>
      </c>
      <c r="D76" s="243">
        <v>101407</v>
      </c>
      <c r="E76" s="96"/>
      <c r="F76" s="96"/>
      <c r="G76" s="96">
        <v>0</v>
      </c>
      <c r="H76" s="145"/>
      <c r="I76" s="214"/>
    </row>
    <row r="77" spans="2:9" ht="13.5">
      <c r="B77" s="244">
        <v>4223</v>
      </c>
      <c r="C77" s="242" t="s">
        <v>171</v>
      </c>
      <c r="D77" s="243">
        <v>0</v>
      </c>
      <c r="E77" s="96"/>
      <c r="F77" s="96"/>
      <c r="G77" s="96">
        <v>0</v>
      </c>
      <c r="H77" s="145"/>
      <c r="I77" s="214"/>
    </row>
    <row r="78" spans="2:9" ht="13.5">
      <c r="B78" s="245">
        <v>4227</v>
      </c>
      <c r="C78" s="246" t="s">
        <v>172</v>
      </c>
      <c r="D78" s="247">
        <v>0</v>
      </c>
      <c r="E78" s="151"/>
      <c r="F78" s="151"/>
      <c r="G78" s="151">
        <v>0</v>
      </c>
      <c r="H78" s="145"/>
      <c r="I78" s="214"/>
    </row>
    <row r="79" spans="2:9" ht="13.5">
      <c r="B79" s="215">
        <v>423</v>
      </c>
      <c r="C79" s="248" t="s">
        <v>173</v>
      </c>
      <c r="D79" s="217">
        <v>0</v>
      </c>
      <c r="E79" s="249"/>
      <c r="F79" s="218">
        <v>0</v>
      </c>
      <c r="G79" s="218">
        <v>0</v>
      </c>
      <c r="H79" s="178">
        <v>0</v>
      </c>
      <c r="I79" s="185">
        <v>0</v>
      </c>
    </row>
    <row r="80" spans="2:9" ht="21.75">
      <c r="B80" s="196">
        <v>4231</v>
      </c>
      <c r="C80" s="250" t="s">
        <v>174</v>
      </c>
      <c r="D80" s="198">
        <v>0</v>
      </c>
      <c r="E80" s="150"/>
      <c r="F80" s="199"/>
      <c r="G80" s="199">
        <v>0</v>
      </c>
      <c r="H80" s="145"/>
      <c r="I80" s="214"/>
    </row>
    <row r="81" spans="2:9" ht="21.75">
      <c r="B81" s="251">
        <v>424</v>
      </c>
      <c r="C81" s="252" t="s">
        <v>175</v>
      </c>
      <c r="D81" s="253">
        <v>9076</v>
      </c>
      <c r="E81" s="254"/>
      <c r="F81" s="255">
        <v>0</v>
      </c>
      <c r="G81" s="255">
        <v>0</v>
      </c>
      <c r="H81" s="256">
        <v>0</v>
      </c>
      <c r="I81" s="185">
        <v>0</v>
      </c>
    </row>
    <row r="82" spans="2:9" ht="13.5">
      <c r="B82" s="219">
        <v>4241</v>
      </c>
      <c r="C82" s="257" t="s">
        <v>176</v>
      </c>
      <c r="D82" s="221">
        <v>9076</v>
      </c>
      <c r="E82" s="258"/>
      <c r="F82" s="222"/>
      <c r="G82" s="222">
        <v>0</v>
      </c>
      <c r="H82" s="144"/>
      <c r="I82" s="259"/>
    </row>
    <row r="83" spans="2:9" ht="13.5">
      <c r="B83" s="260">
        <v>5</v>
      </c>
      <c r="C83" s="261" t="s">
        <v>177</v>
      </c>
      <c r="D83" s="262"/>
      <c r="E83" s="262"/>
      <c r="F83" s="263"/>
      <c r="G83" s="263">
        <f>G84+G87</f>
        <v>0</v>
      </c>
      <c r="H83" s="119">
        <v>0</v>
      </c>
      <c r="I83" s="119">
        <v>0</v>
      </c>
    </row>
    <row r="84" spans="2:9" ht="13.5">
      <c r="B84" s="264">
        <v>51</v>
      </c>
      <c r="C84" s="265" t="s">
        <v>178</v>
      </c>
      <c r="D84" s="266">
        <v>0</v>
      </c>
      <c r="E84" s="266">
        <v>0</v>
      </c>
      <c r="F84" s="267">
        <v>0</v>
      </c>
      <c r="G84" s="267">
        <f>G85</f>
        <v>0</v>
      </c>
      <c r="H84" s="268">
        <v>0</v>
      </c>
      <c r="I84" s="228">
        <v>0</v>
      </c>
    </row>
    <row r="85" spans="2:9" ht="21.75">
      <c r="B85" s="269">
        <v>516</v>
      </c>
      <c r="C85" s="270" t="s">
        <v>179</v>
      </c>
      <c r="D85" s="271">
        <v>0</v>
      </c>
      <c r="E85" s="272">
        <v>0</v>
      </c>
      <c r="F85" s="273">
        <v>0</v>
      </c>
      <c r="G85" s="274">
        <f>G86</f>
        <v>0</v>
      </c>
      <c r="H85" s="233">
        <v>0</v>
      </c>
      <c r="I85" s="275">
        <v>0</v>
      </c>
    </row>
    <row r="86" spans="2:9" ht="21.75">
      <c r="B86" s="276">
        <v>5163</v>
      </c>
      <c r="C86" s="277" t="s">
        <v>180</v>
      </c>
      <c r="D86" s="278">
        <v>0</v>
      </c>
      <c r="E86" s="279"/>
      <c r="F86" s="280"/>
      <c r="G86" s="281">
        <v>0</v>
      </c>
      <c r="H86" s="144"/>
      <c r="I86" s="259"/>
    </row>
    <row r="87" spans="2:9" ht="13.5">
      <c r="B87" s="282">
        <v>53</v>
      </c>
      <c r="C87" s="283" t="s">
        <v>181</v>
      </c>
      <c r="D87" s="284">
        <v>0</v>
      </c>
      <c r="E87" s="284">
        <v>0</v>
      </c>
      <c r="F87" s="285">
        <v>0</v>
      </c>
      <c r="G87" s="285">
        <f>G88</f>
        <v>0</v>
      </c>
      <c r="H87" s="285">
        <v>0</v>
      </c>
      <c r="I87" s="228">
        <v>0</v>
      </c>
    </row>
    <row r="88" spans="2:9" ht="21.75">
      <c r="B88" s="286">
        <v>534</v>
      </c>
      <c r="C88" s="287" t="s">
        <v>182</v>
      </c>
      <c r="D88" s="288">
        <v>0</v>
      </c>
      <c r="E88" s="289">
        <v>0</v>
      </c>
      <c r="F88" s="290">
        <v>0</v>
      </c>
      <c r="G88" s="285">
        <f>G89</f>
        <v>0</v>
      </c>
      <c r="H88" s="290">
        <v>0</v>
      </c>
      <c r="I88" s="228">
        <v>0</v>
      </c>
    </row>
    <row r="89" spans="2:9" ht="21.75">
      <c r="B89" s="291">
        <v>5341</v>
      </c>
      <c r="C89" s="292" t="s">
        <v>182</v>
      </c>
      <c r="D89" s="293">
        <v>0</v>
      </c>
      <c r="E89" s="293"/>
      <c r="F89" s="294"/>
      <c r="G89" s="294">
        <v>0</v>
      </c>
      <c r="H89" s="294"/>
      <c r="I89" s="295"/>
    </row>
    <row r="90" ht="27" customHeight="1"/>
    <row r="91" ht="25.5" customHeight="1"/>
    <row r="92" ht="24" customHeight="1"/>
    <row r="93" ht="26.25" customHeight="1"/>
    <row r="94" ht="25.5" customHeight="1"/>
    <row r="95" ht="28.5" customHeight="1"/>
    <row r="96" ht="29.25" customHeight="1"/>
  </sheetData>
  <sheetProtection selectLockedCells="1" selectUnlockedCells="1"/>
  <mergeCells count="1">
    <mergeCell ref="B1:I1"/>
  </mergeCells>
  <printOptions/>
  <pageMargins left="0" right="0" top="0.7479166666666667" bottom="0.747916666666666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9"/>
  <sheetViews>
    <sheetView workbookViewId="0" topLeftCell="A13">
      <selection activeCell="M20" sqref="M20"/>
    </sheetView>
  </sheetViews>
  <sheetFormatPr defaultColWidth="9.140625" defaultRowHeight="12.75"/>
  <cols>
    <col min="1" max="1" width="8.7109375" style="1" customWidth="1"/>
    <col min="2" max="2" width="5.57421875" style="1" customWidth="1"/>
    <col min="3" max="3" width="29.421875" style="1" customWidth="1"/>
    <col min="4" max="6" width="8.7109375" style="1" customWidth="1"/>
    <col min="7" max="7" width="9.7109375" style="1" customWidth="1"/>
    <col min="8" max="16384" width="8.7109375" style="1" customWidth="1"/>
  </cols>
  <sheetData>
    <row r="3" spans="1:9" ht="13.5">
      <c r="A3" s="6" t="s">
        <v>25</v>
      </c>
      <c r="B3" s="296" t="s">
        <v>183</v>
      </c>
      <c r="C3" s="296"/>
      <c r="D3" s="296"/>
      <c r="E3" s="296"/>
      <c r="F3" s="296"/>
      <c r="G3" s="296"/>
      <c r="H3" s="296"/>
      <c r="I3" s="296"/>
    </row>
    <row r="6" spans="2:9" ht="36.75">
      <c r="B6" s="297" t="s">
        <v>39</v>
      </c>
      <c r="C6" s="298" t="s">
        <v>92</v>
      </c>
      <c r="D6" s="299" t="s">
        <v>184</v>
      </c>
      <c r="E6" s="299" t="s">
        <v>15</v>
      </c>
      <c r="F6" s="299" t="s">
        <v>16</v>
      </c>
      <c r="G6" s="299" t="s">
        <v>17</v>
      </c>
      <c r="H6" s="299" t="s">
        <v>43</v>
      </c>
      <c r="I6" s="299" t="s">
        <v>108</v>
      </c>
    </row>
    <row r="7" spans="2:9" ht="13.5">
      <c r="B7" s="300">
        <v>1</v>
      </c>
      <c r="C7" s="301">
        <v>2</v>
      </c>
      <c r="D7" s="301">
        <v>3</v>
      </c>
      <c r="E7" s="301">
        <v>4</v>
      </c>
      <c r="F7" s="300">
        <v>5</v>
      </c>
      <c r="G7" s="300">
        <v>6</v>
      </c>
      <c r="H7" s="300">
        <v>7</v>
      </c>
      <c r="I7" s="300">
        <v>8</v>
      </c>
    </row>
    <row r="8" spans="2:9" ht="13.5">
      <c r="B8" s="302">
        <v>9</v>
      </c>
      <c r="C8" s="303" t="s">
        <v>185</v>
      </c>
      <c r="D8" s="304">
        <v>371041</v>
      </c>
      <c r="E8" s="305">
        <v>0</v>
      </c>
      <c r="F8" s="306">
        <v>0</v>
      </c>
      <c r="G8" s="306">
        <f>G9</f>
        <v>-19057</v>
      </c>
      <c r="H8" s="306">
        <v>0</v>
      </c>
      <c r="I8" s="306">
        <f>G8/D8*100</f>
        <v>-5.136090081689085</v>
      </c>
    </row>
    <row r="9" spans="2:9" ht="13.5">
      <c r="B9" s="307">
        <v>92</v>
      </c>
      <c r="C9" s="308" t="s">
        <v>186</v>
      </c>
      <c r="D9" s="309">
        <v>371041</v>
      </c>
      <c r="E9" s="309">
        <v>0</v>
      </c>
      <c r="F9" s="310">
        <v>0</v>
      </c>
      <c r="G9" s="310">
        <f>G10</f>
        <v>-19057</v>
      </c>
      <c r="H9" s="311">
        <v>0</v>
      </c>
      <c r="I9" s="311">
        <f>G9/D9*100</f>
        <v>-5.136090081689085</v>
      </c>
    </row>
    <row r="10" spans="2:9" ht="13.5">
      <c r="B10" s="312">
        <v>922</v>
      </c>
      <c r="C10" s="313" t="s">
        <v>187</v>
      </c>
      <c r="D10" s="314">
        <v>371041</v>
      </c>
      <c r="E10" s="315">
        <v>0</v>
      </c>
      <c r="F10" s="316">
        <v>0</v>
      </c>
      <c r="G10" s="316">
        <v>-19057</v>
      </c>
      <c r="H10" s="316">
        <v>0</v>
      </c>
      <c r="I10" s="317">
        <f>G10/D10*100</f>
        <v>-5.136090081689085</v>
      </c>
    </row>
    <row r="13" spans="1:8" ht="13.5">
      <c r="A13" s="6" t="s">
        <v>28</v>
      </c>
      <c r="B13" s="296" t="s">
        <v>188</v>
      </c>
      <c r="C13" s="296"/>
      <c r="D13" s="296"/>
      <c r="E13" s="296"/>
      <c r="F13" s="296"/>
      <c r="G13" s="296"/>
      <c r="H13" s="296"/>
    </row>
    <row r="16" spans="2:9" ht="36.75">
      <c r="B16" s="318" t="s">
        <v>39</v>
      </c>
      <c r="C16" s="319" t="s">
        <v>189</v>
      </c>
      <c r="D16" s="299" t="s">
        <v>184</v>
      </c>
      <c r="E16" s="299" t="s">
        <v>15</v>
      </c>
      <c r="F16" s="299" t="s">
        <v>16</v>
      </c>
      <c r="G16" s="299" t="s">
        <v>42</v>
      </c>
      <c r="H16" s="299" t="s">
        <v>43</v>
      </c>
      <c r="I16" s="299" t="s">
        <v>44</v>
      </c>
    </row>
    <row r="17" spans="2:9" ht="13.5">
      <c r="B17" s="320">
        <v>1</v>
      </c>
      <c r="C17" s="321">
        <v>2</v>
      </c>
      <c r="D17" s="321">
        <v>3</v>
      </c>
      <c r="E17" s="321">
        <v>4</v>
      </c>
      <c r="F17" s="320">
        <v>5</v>
      </c>
      <c r="G17" s="320">
        <v>6</v>
      </c>
      <c r="H17" s="320">
        <v>7</v>
      </c>
      <c r="I17" s="320">
        <v>8</v>
      </c>
    </row>
    <row r="18" spans="2:9" ht="20.25">
      <c r="B18" s="322">
        <v>8</v>
      </c>
      <c r="C18" s="323" t="s">
        <v>190</v>
      </c>
      <c r="D18" s="324">
        <v>2700000</v>
      </c>
      <c r="E18" s="325">
        <v>0</v>
      </c>
      <c r="F18" s="325">
        <v>0</v>
      </c>
      <c r="G18" s="325">
        <f>G19+G21</f>
        <v>1591899</v>
      </c>
      <c r="H18" s="325">
        <v>0</v>
      </c>
      <c r="I18" s="325">
        <f>G18/D18*100</f>
        <v>58.959222222222216</v>
      </c>
    </row>
    <row r="19" spans="2:9" ht="13.5">
      <c r="B19" s="307">
        <v>81</v>
      </c>
      <c r="C19" s="308" t="s">
        <v>191</v>
      </c>
      <c r="D19" s="309">
        <v>2700000</v>
      </c>
      <c r="E19" s="326">
        <v>0</v>
      </c>
      <c r="F19" s="326">
        <v>0</v>
      </c>
      <c r="G19" s="326">
        <f>G20</f>
        <v>1591899</v>
      </c>
      <c r="H19" s="326">
        <v>0</v>
      </c>
      <c r="I19" s="326">
        <v>0</v>
      </c>
    </row>
    <row r="20" spans="2:9" ht="32.25">
      <c r="B20" s="327">
        <v>815</v>
      </c>
      <c r="C20" s="328" t="s">
        <v>192</v>
      </c>
      <c r="D20" s="329">
        <v>2700000</v>
      </c>
      <c r="E20" s="330">
        <v>0</v>
      </c>
      <c r="F20" s="330">
        <v>0</v>
      </c>
      <c r="G20" s="330">
        <v>1591899</v>
      </c>
      <c r="H20" s="331"/>
      <c r="I20" s="331"/>
    </row>
    <row r="21" spans="2:9" ht="13.5">
      <c r="B21" s="332">
        <v>84</v>
      </c>
      <c r="C21" s="333" t="s">
        <v>193</v>
      </c>
      <c r="D21" s="334">
        <v>0</v>
      </c>
      <c r="E21" s="335"/>
      <c r="F21" s="335">
        <v>0</v>
      </c>
      <c r="G21" s="335">
        <f>G22</f>
        <v>0</v>
      </c>
      <c r="H21" s="335">
        <v>0</v>
      </c>
      <c r="I21" s="335">
        <v>0</v>
      </c>
    </row>
    <row r="22" spans="2:9" ht="13.5">
      <c r="B22" s="332">
        <v>844</v>
      </c>
      <c r="C22" s="336" t="s">
        <v>194</v>
      </c>
      <c r="D22" s="337">
        <v>0</v>
      </c>
      <c r="E22" s="331"/>
      <c r="F22" s="331">
        <v>0</v>
      </c>
      <c r="G22" s="331"/>
      <c r="H22" s="331"/>
      <c r="I22" s="331"/>
    </row>
    <row r="23" spans="2:9" ht="20.25">
      <c r="B23" s="338">
        <v>5</v>
      </c>
      <c r="C23" s="339" t="s">
        <v>195</v>
      </c>
      <c r="D23" s="340">
        <v>0</v>
      </c>
      <c r="E23" s="341">
        <v>0</v>
      </c>
      <c r="F23" s="341">
        <v>0</v>
      </c>
      <c r="G23" s="341">
        <v>0</v>
      </c>
      <c r="H23" s="341">
        <v>0</v>
      </c>
      <c r="I23" s="341">
        <v>0</v>
      </c>
    </row>
    <row r="24" spans="2:9" ht="13.5">
      <c r="B24" s="342">
        <v>51</v>
      </c>
      <c r="C24" s="343" t="s">
        <v>196</v>
      </c>
      <c r="D24" s="344">
        <v>0</v>
      </c>
      <c r="E24" s="345">
        <v>0</v>
      </c>
      <c r="F24" s="345">
        <v>0</v>
      </c>
      <c r="G24" s="326">
        <v>0</v>
      </c>
      <c r="H24" s="346">
        <v>0</v>
      </c>
      <c r="I24" s="346">
        <v>0</v>
      </c>
    </row>
    <row r="25" spans="2:9" ht="21.75">
      <c r="B25" s="347">
        <v>516</v>
      </c>
      <c r="C25" s="348" t="s">
        <v>197</v>
      </c>
      <c r="D25" s="349">
        <v>0</v>
      </c>
      <c r="E25" s="331">
        <v>0</v>
      </c>
      <c r="F25" s="331">
        <v>0</v>
      </c>
      <c r="G25" s="331">
        <v>0</v>
      </c>
      <c r="H25" s="331"/>
      <c r="I25" s="331"/>
    </row>
    <row r="26" spans="2:9" ht="13.5">
      <c r="B26" s="307">
        <v>53</v>
      </c>
      <c r="C26" s="308" t="s">
        <v>181</v>
      </c>
      <c r="D26" s="309">
        <v>0</v>
      </c>
      <c r="E26" s="326">
        <v>0</v>
      </c>
      <c r="F26" s="326">
        <v>0</v>
      </c>
      <c r="G26" s="326">
        <v>0</v>
      </c>
      <c r="H26" s="326">
        <v>0</v>
      </c>
      <c r="I26" s="326">
        <v>0</v>
      </c>
    </row>
    <row r="27" spans="2:9" ht="13.5">
      <c r="B27" s="350">
        <v>534</v>
      </c>
      <c r="C27" s="348" t="s">
        <v>198</v>
      </c>
      <c r="D27" s="337">
        <v>0</v>
      </c>
      <c r="E27" s="331">
        <v>0</v>
      </c>
      <c r="F27" s="331">
        <v>0</v>
      </c>
      <c r="G27" s="330">
        <v>0</v>
      </c>
      <c r="H27" s="331"/>
      <c r="I27" s="331"/>
    </row>
    <row r="28" spans="2:9" ht="13.5">
      <c r="B28" s="351">
        <v>54</v>
      </c>
      <c r="C28" s="352" t="s">
        <v>199</v>
      </c>
      <c r="D28" s="353">
        <v>0</v>
      </c>
      <c r="E28" s="326">
        <v>0</v>
      </c>
      <c r="F28" s="326">
        <v>0</v>
      </c>
      <c r="G28" s="326">
        <v>0</v>
      </c>
      <c r="H28" s="326">
        <v>0</v>
      </c>
      <c r="I28" s="326">
        <v>0</v>
      </c>
    </row>
    <row r="29" spans="2:9" ht="32.25">
      <c r="B29" s="312">
        <v>544</v>
      </c>
      <c r="C29" s="313" t="s">
        <v>200</v>
      </c>
      <c r="D29" s="314">
        <v>0</v>
      </c>
      <c r="E29" s="354">
        <v>0</v>
      </c>
      <c r="F29" s="354">
        <v>0</v>
      </c>
      <c r="G29" s="354">
        <v>0</v>
      </c>
      <c r="H29" s="355"/>
      <c r="I29" s="355"/>
    </row>
    <row r="30" ht="28.5" customHeight="1"/>
  </sheetData>
  <sheetProtection selectLockedCells="1" selectUnlockedCells="1"/>
  <mergeCells count="2">
    <mergeCell ref="B3:I3"/>
    <mergeCell ref="B13:H13"/>
  </mergeCells>
  <printOptions/>
  <pageMargins left="0" right="0" top="0.7479166666666667" bottom="0.747916666666666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2"/>
  <sheetViews>
    <sheetView workbookViewId="0" topLeftCell="B247">
      <selection activeCell="G86" sqref="G86"/>
    </sheetView>
  </sheetViews>
  <sheetFormatPr defaultColWidth="9.140625" defaultRowHeight="12.75"/>
  <cols>
    <col min="1" max="1" width="13.421875" style="1" customWidth="1"/>
    <col min="2" max="2" width="34.140625" style="1" customWidth="1"/>
    <col min="3" max="3" width="12.00390625" style="1" customWidth="1"/>
    <col min="4" max="4" width="11.00390625" style="1" customWidth="1"/>
    <col min="5" max="5" width="10.00390625" style="1" customWidth="1"/>
    <col min="6" max="6" width="9.7109375" style="1" customWidth="1"/>
    <col min="7" max="7" width="7.28125" style="1" customWidth="1"/>
    <col min="8" max="16384" width="8.7109375" style="1" customWidth="1"/>
  </cols>
  <sheetData>
    <row r="1" spans="1:7" ht="24.75">
      <c r="A1" s="356" t="s">
        <v>39</v>
      </c>
      <c r="B1" s="319" t="s">
        <v>92</v>
      </c>
      <c r="C1" s="319" t="s">
        <v>201</v>
      </c>
      <c r="D1" s="299" t="s">
        <v>15</v>
      </c>
      <c r="E1" s="299" t="s">
        <v>16</v>
      </c>
      <c r="F1" s="299" t="s">
        <v>17</v>
      </c>
      <c r="G1" s="299" t="s">
        <v>93</v>
      </c>
    </row>
    <row r="2" spans="1:7" ht="13.5">
      <c r="A2" s="320">
        <v>1</v>
      </c>
      <c r="B2" s="321">
        <v>2</v>
      </c>
      <c r="C2" s="321"/>
      <c r="D2" s="320">
        <v>3</v>
      </c>
      <c r="E2" s="320">
        <v>4</v>
      </c>
      <c r="F2" s="320">
        <v>5</v>
      </c>
      <c r="G2" s="320">
        <v>6</v>
      </c>
    </row>
    <row r="3" spans="1:7" ht="24.75" customHeight="1">
      <c r="A3" s="357" t="s">
        <v>202</v>
      </c>
      <c r="B3" s="358" t="s">
        <v>203</v>
      </c>
      <c r="C3" s="359">
        <f>C4+C70+C147+C161+C170+C184+C233+C284+C297</f>
        <v>6795697</v>
      </c>
      <c r="D3" s="360">
        <f>D4+D70+D147+D161+D170+D184+D233+D284+D297</f>
        <v>7812600</v>
      </c>
      <c r="E3" s="360">
        <f>E4+E70+E147+E161+E170+E184+E233+E284+E297</f>
        <v>7778600</v>
      </c>
      <c r="F3" s="361">
        <f>F4+F70+F147+F161+F170+F184+F233+F284+F297</f>
        <v>6513139.28</v>
      </c>
      <c r="G3" s="362">
        <f>F3/E3*100</f>
        <v>83.73151055459851</v>
      </c>
    </row>
    <row r="4" spans="1:7" ht="19.5" customHeight="1">
      <c r="A4" s="357" t="s">
        <v>204</v>
      </c>
      <c r="B4" s="363" t="s">
        <v>205</v>
      </c>
      <c r="C4" s="364">
        <f>C6</f>
        <v>2719867</v>
      </c>
      <c r="D4" s="360">
        <f>D6</f>
        <v>2376300</v>
      </c>
      <c r="E4" s="360">
        <f>E6</f>
        <v>2837300</v>
      </c>
      <c r="F4" s="361">
        <f>F6</f>
        <v>2215108.66</v>
      </c>
      <c r="G4" s="362">
        <f>F4/E4*100</f>
        <v>78.07100623832517</v>
      </c>
    </row>
    <row r="5" spans="1:7" ht="15" customHeight="1">
      <c r="A5" s="365" t="s">
        <v>206</v>
      </c>
      <c r="B5" s="365"/>
      <c r="C5" s="366"/>
      <c r="D5" s="367"/>
      <c r="E5" s="368"/>
      <c r="F5" s="369"/>
      <c r="G5" s="370"/>
    </row>
    <row r="6" spans="1:7" ht="24.75" customHeight="1">
      <c r="A6" s="371" t="s">
        <v>207</v>
      </c>
      <c r="B6" s="372"/>
      <c r="C6" s="373">
        <f>C7+C62+C66</f>
        <v>2719867</v>
      </c>
      <c r="D6" s="374">
        <f>D7+D62+D66</f>
        <v>2376300</v>
      </c>
      <c r="E6" s="374">
        <f>E7+E62+E66</f>
        <v>2837300</v>
      </c>
      <c r="F6" s="375">
        <f>F7+F62+F66</f>
        <v>2215108.66</v>
      </c>
      <c r="G6" s="370">
        <f aca="true" t="shared" si="0" ref="G6:G14">F6/E6*100</f>
        <v>78.07100623832517</v>
      </c>
    </row>
    <row r="7" spans="1:7" ht="24.75" customHeight="1">
      <c r="A7" s="376" t="s">
        <v>208</v>
      </c>
      <c r="B7" s="377" t="s">
        <v>209</v>
      </c>
      <c r="C7" s="378">
        <f>C8+C48</f>
        <v>2409228</v>
      </c>
      <c r="D7" s="379">
        <f>D8+D48</f>
        <v>2326300</v>
      </c>
      <c r="E7" s="379">
        <f>E8+E48</f>
        <v>2787300</v>
      </c>
      <c r="F7" s="380">
        <f>F8+F48</f>
        <v>2189815.66</v>
      </c>
      <c r="G7" s="381">
        <f t="shared" si="0"/>
        <v>78.56404620959351</v>
      </c>
    </row>
    <row r="8" spans="1:7" ht="13.5">
      <c r="A8" s="382">
        <v>3</v>
      </c>
      <c r="B8" s="383" t="s">
        <v>210</v>
      </c>
      <c r="C8" s="384">
        <f>C9+C17+C42</f>
        <v>2293483</v>
      </c>
      <c r="D8" s="385">
        <f>D9+D17+D42</f>
        <v>2080300</v>
      </c>
      <c r="E8" s="385">
        <f>E9+E17+E42</f>
        <v>2511300</v>
      </c>
      <c r="F8" s="386">
        <f>F9+F17+F42</f>
        <v>2115528.16</v>
      </c>
      <c r="G8" s="387">
        <f t="shared" si="0"/>
        <v>84.24035997292239</v>
      </c>
    </row>
    <row r="9" spans="1:7" ht="13.5">
      <c r="A9" s="382">
        <v>31</v>
      </c>
      <c r="B9" s="383" t="s">
        <v>109</v>
      </c>
      <c r="C9" s="384">
        <f>C10+C12+C14</f>
        <v>1228338</v>
      </c>
      <c r="D9" s="385">
        <f>D10+D12+D14</f>
        <v>957300</v>
      </c>
      <c r="E9" s="385">
        <f>E10+E12+E14</f>
        <v>1298300</v>
      </c>
      <c r="F9" s="386">
        <f>F10+F12+F14</f>
        <v>1244659</v>
      </c>
      <c r="G9" s="387">
        <f t="shared" si="0"/>
        <v>95.86836632519449</v>
      </c>
    </row>
    <row r="10" spans="1:7" ht="13.5">
      <c r="A10" s="382">
        <v>311</v>
      </c>
      <c r="B10" s="383"/>
      <c r="C10" s="384">
        <f>C11</f>
        <v>923859</v>
      </c>
      <c r="D10" s="385">
        <f>D11</f>
        <v>790000</v>
      </c>
      <c r="E10" s="385">
        <f>E11</f>
        <v>840000</v>
      </c>
      <c r="F10" s="386">
        <f>F11</f>
        <v>830396</v>
      </c>
      <c r="G10" s="387">
        <f t="shared" si="0"/>
        <v>98.85666666666667</v>
      </c>
    </row>
    <row r="11" spans="1:7" ht="13.5">
      <c r="A11" s="388">
        <v>3111</v>
      </c>
      <c r="B11" s="389" t="s">
        <v>111</v>
      </c>
      <c r="C11" s="390">
        <v>923859</v>
      </c>
      <c r="D11" s="391">
        <v>790000</v>
      </c>
      <c r="E11" s="391">
        <v>840000</v>
      </c>
      <c r="F11" s="392">
        <v>830396</v>
      </c>
      <c r="G11" s="393">
        <f t="shared" si="0"/>
        <v>98.85666666666667</v>
      </c>
    </row>
    <row r="12" spans="1:12" ht="13.5">
      <c r="A12" s="394">
        <v>312</v>
      </c>
      <c r="B12" s="395"/>
      <c r="C12" s="396">
        <f>C13</f>
        <v>154013</v>
      </c>
      <c r="D12" s="397">
        <f>D13</f>
        <v>30800</v>
      </c>
      <c r="E12" s="397">
        <f>E13</f>
        <v>300800</v>
      </c>
      <c r="F12" s="398">
        <f>F13</f>
        <v>269736</v>
      </c>
      <c r="G12" s="387">
        <f t="shared" si="0"/>
        <v>89.67287234042554</v>
      </c>
      <c r="I12" s="399"/>
      <c r="J12" s="399"/>
      <c r="K12" s="399"/>
      <c r="L12" s="399"/>
    </row>
    <row r="13" spans="1:7" ht="13.5">
      <c r="A13" s="388">
        <v>3121</v>
      </c>
      <c r="B13" s="389" t="s">
        <v>112</v>
      </c>
      <c r="C13" s="390">
        <v>154013</v>
      </c>
      <c r="D13" s="391">
        <v>30800</v>
      </c>
      <c r="E13" s="391">
        <v>300800</v>
      </c>
      <c r="F13" s="392">
        <v>269736</v>
      </c>
      <c r="G13" s="393">
        <f t="shared" si="0"/>
        <v>89.67287234042554</v>
      </c>
    </row>
    <row r="14" spans="1:7" ht="13.5">
      <c r="A14" s="394">
        <v>313</v>
      </c>
      <c r="B14" s="395" t="s">
        <v>211</v>
      </c>
      <c r="C14" s="396">
        <f>C15+C16</f>
        <v>150466</v>
      </c>
      <c r="D14" s="397">
        <v>136500</v>
      </c>
      <c r="E14" s="397">
        <v>157500</v>
      </c>
      <c r="F14" s="398">
        <f>F15+F16</f>
        <v>144527</v>
      </c>
      <c r="G14" s="387">
        <f t="shared" si="0"/>
        <v>91.7631746031746</v>
      </c>
    </row>
    <row r="15" spans="1:7" ht="13.5">
      <c r="A15" s="388">
        <v>3132</v>
      </c>
      <c r="B15" s="389" t="s">
        <v>212</v>
      </c>
      <c r="C15" s="390">
        <v>134998</v>
      </c>
      <c r="D15" s="391"/>
      <c r="E15" s="391"/>
      <c r="F15" s="392">
        <v>130440</v>
      </c>
      <c r="G15" s="393">
        <v>0</v>
      </c>
    </row>
    <row r="16" spans="1:7" ht="13.5">
      <c r="A16" s="388">
        <v>3133</v>
      </c>
      <c r="B16" s="389" t="s">
        <v>213</v>
      </c>
      <c r="C16" s="390">
        <v>15468</v>
      </c>
      <c r="D16" s="391"/>
      <c r="E16" s="391"/>
      <c r="F16" s="392">
        <v>14087</v>
      </c>
      <c r="G16" s="393">
        <v>0</v>
      </c>
    </row>
    <row r="17" spans="1:7" ht="13.5">
      <c r="A17" s="382">
        <v>32</v>
      </c>
      <c r="B17" s="383" t="s">
        <v>116</v>
      </c>
      <c r="C17" s="384">
        <f>C18+C23+C28+C38</f>
        <v>1045233</v>
      </c>
      <c r="D17" s="385">
        <f>D18+D23+D28+D38</f>
        <v>1098000</v>
      </c>
      <c r="E17" s="385">
        <f>E18+E23+E28+E38</f>
        <v>1188000</v>
      </c>
      <c r="F17" s="386">
        <f>F18+F23+F28+F38</f>
        <v>847973.92</v>
      </c>
      <c r="G17" s="387">
        <f>F17/E17*100</f>
        <v>71.37827609427609</v>
      </c>
    </row>
    <row r="18" spans="1:7" ht="13.5">
      <c r="A18" s="394">
        <v>321</v>
      </c>
      <c r="B18" s="400" t="s">
        <v>214</v>
      </c>
      <c r="C18" s="401">
        <f>C19+C20+C21+C22</f>
        <v>79062</v>
      </c>
      <c r="D18" s="402">
        <v>87000</v>
      </c>
      <c r="E18" s="402">
        <v>87000</v>
      </c>
      <c r="F18" s="403">
        <v>42126</v>
      </c>
      <c r="G18" s="404">
        <f>F18/E18*100</f>
        <v>48.42068965517242</v>
      </c>
    </row>
    <row r="19" spans="1:7" ht="13.5">
      <c r="A19" s="388">
        <v>3211</v>
      </c>
      <c r="B19" s="389" t="s">
        <v>118</v>
      </c>
      <c r="C19" s="390">
        <v>5873</v>
      </c>
      <c r="D19" s="391"/>
      <c r="E19" s="391"/>
      <c r="F19" s="392"/>
      <c r="G19" s="393"/>
    </row>
    <row r="20" spans="1:7" ht="13.5">
      <c r="A20" s="388">
        <v>3212</v>
      </c>
      <c r="B20" s="389" t="s">
        <v>119</v>
      </c>
      <c r="C20" s="390">
        <v>45367</v>
      </c>
      <c r="D20" s="391"/>
      <c r="E20" s="391"/>
      <c r="F20" s="392"/>
      <c r="G20" s="393"/>
    </row>
    <row r="21" spans="1:7" ht="13.5">
      <c r="A21" s="388">
        <v>3213</v>
      </c>
      <c r="B21" s="389" t="s">
        <v>120</v>
      </c>
      <c r="C21" s="390">
        <v>11268</v>
      </c>
      <c r="D21" s="391"/>
      <c r="E21" s="391"/>
      <c r="F21" s="392"/>
      <c r="G21" s="393"/>
    </row>
    <row r="22" spans="1:7" ht="13.5">
      <c r="A22" s="388">
        <v>3214</v>
      </c>
      <c r="B22" s="389" t="s">
        <v>215</v>
      </c>
      <c r="C22" s="390">
        <v>16554</v>
      </c>
      <c r="D22" s="391"/>
      <c r="E22" s="391"/>
      <c r="F22" s="392"/>
      <c r="G22" s="393"/>
    </row>
    <row r="23" spans="1:8" ht="13.5">
      <c r="A23" s="394">
        <v>322</v>
      </c>
      <c r="B23" s="395" t="s">
        <v>122</v>
      </c>
      <c r="C23" s="396">
        <f>C24+C25+C26+C27</f>
        <v>258970</v>
      </c>
      <c r="D23" s="397">
        <v>265000</v>
      </c>
      <c r="E23" s="397">
        <v>265000</v>
      </c>
      <c r="F23" s="398">
        <f>F24+F25+F26+F27</f>
        <v>253575.92</v>
      </c>
      <c r="G23" s="387">
        <f>F23/E23*100</f>
        <v>95.68902641509435</v>
      </c>
      <c r="H23" s="405"/>
    </row>
    <row r="24" spans="1:7" ht="13.5">
      <c r="A24" s="388">
        <v>3221</v>
      </c>
      <c r="B24" s="389" t="s">
        <v>123</v>
      </c>
      <c r="C24" s="390">
        <v>45948</v>
      </c>
      <c r="D24" s="391"/>
      <c r="E24" s="391"/>
      <c r="F24" s="392">
        <v>44156.94</v>
      </c>
      <c r="G24" s="393">
        <v>0</v>
      </c>
    </row>
    <row r="25" spans="1:7" ht="13.5">
      <c r="A25" s="388">
        <v>3223</v>
      </c>
      <c r="B25" s="389" t="s">
        <v>216</v>
      </c>
      <c r="C25" s="390">
        <v>138613</v>
      </c>
      <c r="D25" s="391"/>
      <c r="E25" s="391"/>
      <c r="F25" s="392">
        <v>183268</v>
      </c>
      <c r="G25" s="393">
        <v>0</v>
      </c>
    </row>
    <row r="26" spans="1:12" ht="21.75">
      <c r="A26" s="388">
        <v>3224</v>
      </c>
      <c r="B26" s="389" t="s">
        <v>217</v>
      </c>
      <c r="C26" s="390">
        <v>18830</v>
      </c>
      <c r="D26" s="391"/>
      <c r="E26" s="391"/>
      <c r="F26" s="392">
        <v>17581.13</v>
      </c>
      <c r="G26" s="393">
        <v>0</v>
      </c>
      <c r="I26" s="399"/>
      <c r="J26" s="399"/>
      <c r="K26" s="399"/>
      <c r="L26" s="399"/>
    </row>
    <row r="27" spans="1:7" ht="21.75">
      <c r="A27" s="388">
        <v>3225</v>
      </c>
      <c r="B27" s="389" t="s">
        <v>218</v>
      </c>
      <c r="C27" s="390">
        <v>55579</v>
      </c>
      <c r="D27" s="391"/>
      <c r="E27" s="391"/>
      <c r="F27" s="392">
        <v>8569.85</v>
      </c>
      <c r="G27" s="393">
        <v>0</v>
      </c>
    </row>
    <row r="28" spans="1:7" ht="13.5">
      <c r="A28" s="394">
        <v>323</v>
      </c>
      <c r="B28" s="395" t="s">
        <v>96</v>
      </c>
      <c r="C28" s="396">
        <f>C29+C30+C31+C32+C33+C34+C35+C36+C37</f>
        <v>466557</v>
      </c>
      <c r="D28" s="397">
        <v>543000</v>
      </c>
      <c r="E28" s="397">
        <v>683000</v>
      </c>
      <c r="F28" s="398">
        <v>404108</v>
      </c>
      <c r="G28" s="387">
        <f>F28/E28*100</f>
        <v>59.166617862371886</v>
      </c>
    </row>
    <row r="29" spans="1:7" ht="13.5">
      <c r="A29" s="388">
        <v>3231</v>
      </c>
      <c r="B29" s="389" t="s">
        <v>127</v>
      </c>
      <c r="C29" s="390">
        <v>87417</v>
      </c>
      <c r="D29" s="391"/>
      <c r="E29" s="391"/>
      <c r="F29" s="392">
        <v>80539</v>
      </c>
      <c r="G29" s="393">
        <v>0</v>
      </c>
    </row>
    <row r="30" spans="1:7" ht="13.5">
      <c r="A30" s="388">
        <v>3232</v>
      </c>
      <c r="B30" s="389" t="s">
        <v>219</v>
      </c>
      <c r="C30" s="390">
        <v>0</v>
      </c>
      <c r="D30" s="391"/>
      <c r="E30" s="391"/>
      <c r="F30" s="392">
        <v>3513</v>
      </c>
      <c r="G30" s="393">
        <v>0</v>
      </c>
    </row>
    <row r="31" spans="1:7" ht="13.5">
      <c r="A31" s="388">
        <v>3232</v>
      </c>
      <c r="B31" s="389" t="s">
        <v>220</v>
      </c>
      <c r="C31" s="390">
        <v>1724</v>
      </c>
      <c r="D31" s="391"/>
      <c r="E31" s="391"/>
      <c r="F31" s="392">
        <v>4092</v>
      </c>
      <c r="G31" s="393">
        <v>0</v>
      </c>
    </row>
    <row r="32" spans="1:7" ht="13.5">
      <c r="A32" s="388">
        <v>3233</v>
      </c>
      <c r="B32" s="389" t="s">
        <v>221</v>
      </c>
      <c r="C32" s="390">
        <v>31155</v>
      </c>
      <c r="D32" s="391"/>
      <c r="E32" s="391"/>
      <c r="F32" s="392"/>
      <c r="G32" s="393"/>
    </row>
    <row r="33" spans="1:7" ht="21.75">
      <c r="A33" s="406">
        <v>3234</v>
      </c>
      <c r="B33" s="407" t="s">
        <v>222</v>
      </c>
      <c r="C33" s="408">
        <v>62643</v>
      </c>
      <c r="D33" s="409"/>
      <c r="E33" s="409"/>
      <c r="F33" s="410">
        <v>50380</v>
      </c>
      <c r="G33" s="393">
        <v>0</v>
      </c>
    </row>
    <row r="34" spans="1:7" ht="13.5">
      <c r="A34" s="388">
        <v>3236</v>
      </c>
      <c r="B34" s="389" t="s">
        <v>223</v>
      </c>
      <c r="C34" s="390">
        <v>57843</v>
      </c>
      <c r="D34" s="391"/>
      <c r="E34" s="391"/>
      <c r="F34" s="392">
        <v>47366</v>
      </c>
      <c r="G34" s="393">
        <v>0</v>
      </c>
    </row>
    <row r="35" spans="1:7" ht="32.25">
      <c r="A35" s="388">
        <v>3237</v>
      </c>
      <c r="B35" s="389" t="s">
        <v>224</v>
      </c>
      <c r="C35" s="390">
        <v>199962</v>
      </c>
      <c r="D35" s="391"/>
      <c r="E35" s="391"/>
      <c r="F35" s="392">
        <v>182295</v>
      </c>
      <c r="G35" s="393">
        <v>0</v>
      </c>
    </row>
    <row r="36" spans="1:7" ht="13.5">
      <c r="A36" s="388">
        <v>3238</v>
      </c>
      <c r="B36" s="389" t="s">
        <v>133</v>
      </c>
      <c r="C36" s="390">
        <v>23887</v>
      </c>
      <c r="D36" s="391"/>
      <c r="E36" s="391"/>
      <c r="F36" s="392">
        <v>18647</v>
      </c>
      <c r="G36" s="393">
        <v>0</v>
      </c>
    </row>
    <row r="37" spans="1:7" ht="13.5">
      <c r="A37" s="388">
        <v>3239</v>
      </c>
      <c r="B37" s="389" t="s">
        <v>225</v>
      </c>
      <c r="C37" s="390">
        <v>1926</v>
      </c>
      <c r="D37" s="391"/>
      <c r="E37" s="391"/>
      <c r="F37" s="392">
        <v>1486</v>
      </c>
      <c r="G37" s="393">
        <v>0</v>
      </c>
    </row>
    <row r="38" spans="1:7" ht="13.5">
      <c r="A38" s="394">
        <v>329</v>
      </c>
      <c r="B38" s="395" t="s">
        <v>99</v>
      </c>
      <c r="C38" s="396">
        <f>C39+C40+C41</f>
        <v>240644</v>
      </c>
      <c r="D38" s="397">
        <v>203000</v>
      </c>
      <c r="E38" s="397">
        <f>E39+E40+E41</f>
        <v>153000</v>
      </c>
      <c r="F38" s="398">
        <f>F39+F40+F41</f>
        <v>148164</v>
      </c>
      <c r="G38" s="387">
        <f>F38/E38*100</f>
        <v>96.8392156862745</v>
      </c>
    </row>
    <row r="39" spans="1:7" ht="13.5">
      <c r="A39" s="411">
        <v>3292</v>
      </c>
      <c r="B39" s="412" t="s">
        <v>226</v>
      </c>
      <c r="C39" s="413">
        <v>2532</v>
      </c>
      <c r="D39" s="414"/>
      <c r="E39" s="414"/>
      <c r="F39" s="415"/>
      <c r="G39" s="416"/>
    </row>
    <row r="40" spans="1:7" ht="13.5">
      <c r="A40" s="411">
        <v>3295</v>
      </c>
      <c r="B40" s="412" t="s">
        <v>227</v>
      </c>
      <c r="C40" s="413"/>
      <c r="D40" s="414"/>
      <c r="E40" s="414"/>
      <c r="F40" s="415">
        <v>400</v>
      </c>
      <c r="G40" s="416">
        <v>0</v>
      </c>
    </row>
    <row r="41" spans="1:7" ht="13.5">
      <c r="A41" s="388">
        <v>3299</v>
      </c>
      <c r="B41" s="389" t="s">
        <v>99</v>
      </c>
      <c r="C41" s="390">
        <v>238112</v>
      </c>
      <c r="D41" s="391"/>
      <c r="E41" s="391">
        <v>153000</v>
      </c>
      <c r="F41" s="392">
        <v>147764</v>
      </c>
      <c r="G41" s="393">
        <f>F41/E41*100</f>
        <v>96.57777777777777</v>
      </c>
    </row>
    <row r="42" spans="1:7" ht="21.75">
      <c r="A42" s="382">
        <v>34</v>
      </c>
      <c r="B42" s="383" t="s">
        <v>228</v>
      </c>
      <c r="C42" s="384">
        <f>C43</f>
        <v>19912</v>
      </c>
      <c r="D42" s="385">
        <f>D43</f>
        <v>25000</v>
      </c>
      <c r="E42" s="385">
        <f>E43</f>
        <v>25000</v>
      </c>
      <c r="F42" s="386">
        <f>F43</f>
        <v>22895.239999999998</v>
      </c>
      <c r="G42" s="387">
        <f>F42/E42*100</f>
        <v>91.58095999999999</v>
      </c>
    </row>
    <row r="43" spans="1:7" ht="13.5">
      <c r="A43" s="382">
        <v>343</v>
      </c>
      <c r="B43" s="383" t="s">
        <v>139</v>
      </c>
      <c r="C43" s="384">
        <f>C44+C45+C46+C47</f>
        <v>19912</v>
      </c>
      <c r="D43" s="385">
        <f>D44+D45+D46+D47</f>
        <v>25000</v>
      </c>
      <c r="E43" s="385">
        <v>25000</v>
      </c>
      <c r="F43" s="386">
        <f>F44+F45+F46+F47</f>
        <v>22895.239999999998</v>
      </c>
      <c r="G43" s="387">
        <f>F43/E43*100</f>
        <v>91.58095999999999</v>
      </c>
    </row>
    <row r="44" spans="1:7" ht="13.5">
      <c r="A44" s="388">
        <v>3431</v>
      </c>
      <c r="B44" s="389" t="s">
        <v>229</v>
      </c>
      <c r="C44" s="390">
        <v>10783</v>
      </c>
      <c r="D44" s="391">
        <v>25000</v>
      </c>
      <c r="E44" s="391"/>
      <c r="F44" s="392">
        <v>10408</v>
      </c>
      <c r="G44" s="393">
        <v>0</v>
      </c>
    </row>
    <row r="45" spans="1:7" ht="13.5">
      <c r="A45" s="388">
        <v>3431</v>
      </c>
      <c r="B45" s="389" t="s">
        <v>230</v>
      </c>
      <c r="C45" s="390">
        <v>4968</v>
      </c>
      <c r="D45" s="391"/>
      <c r="E45" s="391"/>
      <c r="F45" s="392">
        <v>4467.24</v>
      </c>
      <c r="G45" s="393">
        <v>0</v>
      </c>
    </row>
    <row r="46" spans="1:7" ht="13.5">
      <c r="A46" s="388">
        <v>3433</v>
      </c>
      <c r="B46" s="389" t="s">
        <v>141</v>
      </c>
      <c r="C46" s="390">
        <v>1380</v>
      </c>
      <c r="D46" s="391"/>
      <c r="E46" s="391"/>
      <c r="F46" s="392">
        <v>4979</v>
      </c>
      <c r="G46" s="393">
        <v>0</v>
      </c>
    </row>
    <row r="47" spans="1:7" ht="21.75">
      <c r="A47" s="388">
        <v>3434</v>
      </c>
      <c r="B47" s="389" t="s">
        <v>231</v>
      </c>
      <c r="C47" s="390">
        <v>2781</v>
      </c>
      <c r="D47" s="391"/>
      <c r="E47" s="391"/>
      <c r="F47" s="392">
        <v>3041</v>
      </c>
      <c r="G47" s="393">
        <v>0</v>
      </c>
    </row>
    <row r="48" spans="1:7" ht="13.5">
      <c r="A48" s="394">
        <v>4</v>
      </c>
      <c r="B48" s="395"/>
      <c r="C48" s="396">
        <f>C49+C59</f>
        <v>115745</v>
      </c>
      <c r="D48" s="397">
        <f>D49+D59</f>
        <v>246000</v>
      </c>
      <c r="E48" s="397">
        <f>E49+E59</f>
        <v>276000</v>
      </c>
      <c r="F48" s="398">
        <f>F49+F59</f>
        <v>74287.5</v>
      </c>
      <c r="G48" s="387">
        <f>F48/E48*100</f>
        <v>26.91576086956522</v>
      </c>
    </row>
    <row r="49" spans="1:7" ht="13.5">
      <c r="A49" s="382">
        <v>41</v>
      </c>
      <c r="B49" s="417" t="s">
        <v>159</v>
      </c>
      <c r="C49" s="418">
        <f>C50+C52</f>
        <v>25000</v>
      </c>
      <c r="D49" s="419">
        <f>D50+D52</f>
        <v>236000</v>
      </c>
      <c r="E49" s="419">
        <f>E50+E52</f>
        <v>266000</v>
      </c>
      <c r="F49" s="420">
        <f>F50+F52</f>
        <v>74287.5</v>
      </c>
      <c r="G49" s="387">
        <f>F49/E49*100</f>
        <v>27.92763157894737</v>
      </c>
    </row>
    <row r="50" spans="1:7" ht="13.5">
      <c r="A50" s="382">
        <v>411</v>
      </c>
      <c r="B50" s="417"/>
      <c r="C50" s="418">
        <f>C51</f>
        <v>0</v>
      </c>
      <c r="D50" s="419">
        <v>50000</v>
      </c>
      <c r="E50" s="419">
        <f>E51</f>
        <v>50000</v>
      </c>
      <c r="F50" s="420">
        <f>F51</f>
        <v>0</v>
      </c>
      <c r="G50" s="387"/>
    </row>
    <row r="51" spans="1:7" ht="21.75">
      <c r="A51" s="388">
        <v>4111</v>
      </c>
      <c r="B51" s="389" t="s">
        <v>232</v>
      </c>
      <c r="C51" s="390">
        <v>0</v>
      </c>
      <c r="D51" s="391"/>
      <c r="E51" s="391">
        <v>50000</v>
      </c>
      <c r="F51" s="392">
        <v>0</v>
      </c>
      <c r="G51" s="393">
        <v>0</v>
      </c>
    </row>
    <row r="52" spans="1:7" ht="13.5">
      <c r="A52" s="394">
        <v>412</v>
      </c>
      <c r="B52" s="395"/>
      <c r="C52" s="396">
        <f>C53+C54+C55+C56+C57+C58</f>
        <v>25000</v>
      </c>
      <c r="D52" s="397">
        <v>186000</v>
      </c>
      <c r="E52" s="397">
        <v>216000</v>
      </c>
      <c r="F52" s="398">
        <f>F53+F54+F55+F56+F57+F58</f>
        <v>74287.5</v>
      </c>
      <c r="G52" s="387">
        <f>F52/E52*100</f>
        <v>34.392361111111114</v>
      </c>
    </row>
    <row r="53" spans="1:7" ht="13.5">
      <c r="A53" s="388">
        <v>4126</v>
      </c>
      <c r="B53" s="389" t="s">
        <v>233</v>
      </c>
      <c r="C53" s="421">
        <v>0</v>
      </c>
      <c r="D53" s="391"/>
      <c r="E53" s="391"/>
      <c r="F53" s="392">
        <v>5887.5</v>
      </c>
      <c r="G53" s="393">
        <v>0</v>
      </c>
    </row>
    <row r="54" spans="1:7" ht="21.75">
      <c r="A54" s="388">
        <v>4126</v>
      </c>
      <c r="B54" s="389" t="s">
        <v>234</v>
      </c>
      <c r="C54" s="421">
        <v>25000</v>
      </c>
      <c r="D54" s="391"/>
      <c r="E54" s="391"/>
      <c r="F54" s="392"/>
      <c r="G54" s="393"/>
    </row>
    <row r="55" spans="1:7" ht="13.5">
      <c r="A55" s="388">
        <v>4126</v>
      </c>
      <c r="B55" s="389" t="s">
        <v>235</v>
      </c>
      <c r="C55" s="421">
        <v>0</v>
      </c>
      <c r="D55" s="391"/>
      <c r="E55" s="391"/>
      <c r="F55" s="392">
        <v>5725</v>
      </c>
      <c r="G55" s="393">
        <v>0</v>
      </c>
    </row>
    <row r="56" spans="1:7" ht="21.75">
      <c r="A56" s="388">
        <v>4126</v>
      </c>
      <c r="B56" s="389" t="s">
        <v>236</v>
      </c>
      <c r="C56" s="421">
        <v>0</v>
      </c>
      <c r="D56" s="391"/>
      <c r="E56" s="391"/>
      <c r="F56" s="392">
        <v>58750</v>
      </c>
      <c r="G56" s="393">
        <v>0</v>
      </c>
    </row>
    <row r="57" spans="1:7" ht="13.5">
      <c r="A57" s="388">
        <v>4126</v>
      </c>
      <c r="B57" s="422" t="s">
        <v>237</v>
      </c>
      <c r="C57" s="421">
        <v>0</v>
      </c>
      <c r="D57" s="391"/>
      <c r="E57" s="391"/>
      <c r="F57" s="392">
        <v>3925</v>
      </c>
      <c r="G57" s="393">
        <v>0</v>
      </c>
    </row>
    <row r="58" spans="1:7" ht="21.75">
      <c r="A58" s="388">
        <v>4126</v>
      </c>
      <c r="B58" s="422" t="s">
        <v>238</v>
      </c>
      <c r="C58" s="421">
        <v>0</v>
      </c>
      <c r="D58" s="391"/>
      <c r="E58" s="391"/>
      <c r="F58" s="392"/>
      <c r="G58" s="393"/>
    </row>
    <row r="59" spans="1:7" ht="21.75">
      <c r="A59" s="423">
        <v>42</v>
      </c>
      <c r="B59" s="424" t="s">
        <v>239</v>
      </c>
      <c r="C59" s="384">
        <f aca="true" t="shared" si="1" ref="C59:F60">C60</f>
        <v>90745</v>
      </c>
      <c r="D59" s="385">
        <f t="shared" si="1"/>
        <v>10000</v>
      </c>
      <c r="E59" s="385">
        <f t="shared" si="1"/>
        <v>10000</v>
      </c>
      <c r="F59" s="386">
        <f t="shared" si="1"/>
        <v>0</v>
      </c>
      <c r="G59" s="387">
        <v>0</v>
      </c>
    </row>
    <row r="60" spans="1:7" ht="13.5">
      <c r="A60" s="423">
        <v>422</v>
      </c>
      <c r="B60" s="424" t="s">
        <v>240</v>
      </c>
      <c r="C60" s="384">
        <f t="shared" si="1"/>
        <v>90745</v>
      </c>
      <c r="D60" s="385">
        <f t="shared" si="1"/>
        <v>10000</v>
      </c>
      <c r="E60" s="385">
        <f t="shared" si="1"/>
        <v>10000</v>
      </c>
      <c r="F60" s="386">
        <f t="shared" si="1"/>
        <v>0</v>
      </c>
      <c r="G60" s="387">
        <v>0</v>
      </c>
    </row>
    <row r="61" spans="1:7" ht="21.75">
      <c r="A61" s="388">
        <v>4221</v>
      </c>
      <c r="B61" s="389" t="s">
        <v>241</v>
      </c>
      <c r="C61" s="390">
        <v>90745</v>
      </c>
      <c r="D61" s="391">
        <v>10000</v>
      </c>
      <c r="E61" s="391">
        <v>10000</v>
      </c>
      <c r="F61" s="392"/>
      <c r="G61" s="393">
        <v>0</v>
      </c>
    </row>
    <row r="62" spans="1:7" ht="24.75" customHeight="1">
      <c r="A62" s="425" t="s">
        <v>242</v>
      </c>
      <c r="B62" s="426"/>
      <c r="C62" s="427">
        <f>C63</f>
        <v>104117</v>
      </c>
      <c r="D62" s="428">
        <f>D63</f>
        <v>30000</v>
      </c>
      <c r="E62" s="428">
        <f>E63</f>
        <v>30000</v>
      </c>
      <c r="F62" s="429">
        <f>F63</f>
        <v>25293</v>
      </c>
      <c r="G62" s="381">
        <f>F62/E62*100</f>
        <v>84.31</v>
      </c>
    </row>
    <row r="63" spans="1:7" ht="13.5">
      <c r="A63" s="430">
        <v>3</v>
      </c>
      <c r="B63" s="431" t="s">
        <v>210</v>
      </c>
      <c r="C63" s="432">
        <f>C64</f>
        <v>104117</v>
      </c>
      <c r="D63" s="433">
        <f aca="true" t="shared" si="2" ref="D63:F64">D64</f>
        <v>30000</v>
      </c>
      <c r="E63" s="433">
        <f t="shared" si="2"/>
        <v>30000</v>
      </c>
      <c r="F63" s="434">
        <f t="shared" si="2"/>
        <v>25293</v>
      </c>
      <c r="G63" s="387">
        <f>F63/E63*100</f>
        <v>84.31</v>
      </c>
    </row>
    <row r="64" spans="1:7" ht="13.5">
      <c r="A64" s="430">
        <v>32</v>
      </c>
      <c r="B64" s="431" t="s">
        <v>116</v>
      </c>
      <c r="C64" s="432">
        <f>C65</f>
        <v>104117</v>
      </c>
      <c r="D64" s="433">
        <f t="shared" si="2"/>
        <v>30000</v>
      </c>
      <c r="E64" s="433">
        <f t="shared" si="2"/>
        <v>30000</v>
      </c>
      <c r="F64" s="434">
        <f t="shared" si="2"/>
        <v>25293</v>
      </c>
      <c r="G64" s="387">
        <f>F64/E64*100</f>
        <v>84.31</v>
      </c>
    </row>
    <row r="65" spans="1:7" ht="13.5">
      <c r="A65" s="435">
        <v>3232</v>
      </c>
      <c r="B65" s="436" t="s">
        <v>243</v>
      </c>
      <c r="C65" s="437">
        <v>104117</v>
      </c>
      <c r="D65" s="438">
        <v>30000</v>
      </c>
      <c r="E65" s="438">
        <v>30000</v>
      </c>
      <c r="F65" s="439">
        <v>25293</v>
      </c>
      <c r="G65" s="393">
        <f>F65/E65*100</f>
        <v>84.31</v>
      </c>
    </row>
    <row r="66" spans="1:7" ht="24.75" customHeight="1">
      <c r="A66" s="440" t="s">
        <v>244</v>
      </c>
      <c r="B66" s="426"/>
      <c r="C66" s="427">
        <f>C67</f>
        <v>206522</v>
      </c>
      <c r="D66" s="428">
        <f>D67</f>
        <v>20000</v>
      </c>
      <c r="E66" s="428">
        <f>E67</f>
        <v>20000</v>
      </c>
      <c r="F66" s="429">
        <f>F67</f>
        <v>0</v>
      </c>
      <c r="G66" s="381">
        <v>0</v>
      </c>
    </row>
    <row r="67" spans="1:7" ht="13.5">
      <c r="A67" s="430">
        <v>3</v>
      </c>
      <c r="B67" s="431" t="s">
        <v>210</v>
      </c>
      <c r="C67" s="432">
        <f>C68</f>
        <v>206522</v>
      </c>
      <c r="D67" s="433">
        <f aca="true" t="shared" si="3" ref="D67:F68">D68</f>
        <v>20000</v>
      </c>
      <c r="E67" s="433">
        <f t="shared" si="3"/>
        <v>20000</v>
      </c>
      <c r="F67" s="434">
        <f t="shared" si="3"/>
        <v>0</v>
      </c>
      <c r="G67" s="387">
        <v>0</v>
      </c>
    </row>
    <row r="68" spans="1:7" ht="13.5">
      <c r="A68" s="430">
        <v>38</v>
      </c>
      <c r="B68" s="431" t="s">
        <v>245</v>
      </c>
      <c r="C68" s="432">
        <f>C69</f>
        <v>206522</v>
      </c>
      <c r="D68" s="433">
        <f t="shared" si="3"/>
        <v>20000</v>
      </c>
      <c r="E68" s="433">
        <f t="shared" si="3"/>
        <v>20000</v>
      </c>
      <c r="F68" s="434">
        <f t="shared" si="3"/>
        <v>0</v>
      </c>
      <c r="G68" s="387">
        <v>0</v>
      </c>
    </row>
    <row r="69" spans="1:7" ht="13.5">
      <c r="A69" s="435">
        <v>3831</v>
      </c>
      <c r="B69" s="436" t="s">
        <v>246</v>
      </c>
      <c r="C69" s="437">
        <v>206522</v>
      </c>
      <c r="D69" s="438">
        <v>20000</v>
      </c>
      <c r="E69" s="438">
        <v>20000</v>
      </c>
      <c r="F69" s="439">
        <v>0</v>
      </c>
      <c r="G69" s="393">
        <v>0</v>
      </c>
    </row>
    <row r="70" spans="1:7" ht="19.5" customHeight="1">
      <c r="A70" s="441" t="s">
        <v>247</v>
      </c>
      <c r="B70" s="442" t="s">
        <v>248</v>
      </c>
      <c r="C70" s="443">
        <f>C72+C110</f>
        <v>1638858</v>
      </c>
      <c r="D70" s="444">
        <f>D72+D110</f>
        <v>2864000</v>
      </c>
      <c r="E70" s="444">
        <f>E72+E110</f>
        <v>2412000</v>
      </c>
      <c r="F70" s="445">
        <f>F72+F110</f>
        <v>2008160</v>
      </c>
      <c r="G70" s="362">
        <f>F70/E70*100</f>
        <v>83.25704809286898</v>
      </c>
    </row>
    <row r="71" spans="1:7" ht="15" customHeight="1">
      <c r="A71" s="446" t="s">
        <v>249</v>
      </c>
      <c r="B71" s="447"/>
      <c r="C71" s="448"/>
      <c r="D71" s="449"/>
      <c r="E71" s="449"/>
      <c r="F71" s="450"/>
      <c r="G71" s="370"/>
    </row>
    <row r="72" spans="1:7" ht="24.75" customHeight="1">
      <c r="A72" s="451" t="s">
        <v>250</v>
      </c>
      <c r="B72" s="451"/>
      <c r="C72" s="366">
        <f>C73+C87+C92+C100+C105</f>
        <v>698356</v>
      </c>
      <c r="D72" s="367">
        <f>D73+D87+D92+D100+D105</f>
        <v>985000</v>
      </c>
      <c r="E72" s="367">
        <f>E73+E87+E92+E100+E105</f>
        <v>1233000</v>
      </c>
      <c r="F72" s="369">
        <f>F73+F87+F92+F100+F105</f>
        <v>967992</v>
      </c>
      <c r="G72" s="370">
        <f aca="true" t="shared" si="4" ref="G72:G77">F72/E72*100</f>
        <v>78.50705596107056</v>
      </c>
    </row>
    <row r="73" spans="1:7" ht="24.75" customHeight="1">
      <c r="A73" s="440" t="s">
        <v>251</v>
      </c>
      <c r="B73" s="426"/>
      <c r="C73" s="427">
        <f aca="true" t="shared" si="5" ref="C73:F75">C74</f>
        <v>338847</v>
      </c>
      <c r="D73" s="428">
        <f t="shared" si="5"/>
        <v>305000</v>
      </c>
      <c r="E73" s="428">
        <f t="shared" si="5"/>
        <v>563000</v>
      </c>
      <c r="F73" s="429">
        <f t="shared" si="5"/>
        <v>511948</v>
      </c>
      <c r="G73" s="381">
        <f t="shared" si="4"/>
        <v>90.93214920071048</v>
      </c>
    </row>
    <row r="74" spans="1:7" ht="13.5">
      <c r="A74" s="430">
        <v>3</v>
      </c>
      <c r="B74" s="431" t="s">
        <v>210</v>
      </c>
      <c r="C74" s="432">
        <f t="shared" si="5"/>
        <v>338847</v>
      </c>
      <c r="D74" s="433">
        <f t="shared" si="5"/>
        <v>305000</v>
      </c>
      <c r="E74" s="433">
        <f t="shared" si="5"/>
        <v>563000</v>
      </c>
      <c r="F74" s="434">
        <f t="shared" si="5"/>
        <v>511948</v>
      </c>
      <c r="G74" s="387">
        <f t="shared" si="4"/>
        <v>90.93214920071048</v>
      </c>
    </row>
    <row r="75" spans="1:7" ht="13.5">
      <c r="A75" s="430">
        <v>32</v>
      </c>
      <c r="B75" s="431" t="s">
        <v>116</v>
      </c>
      <c r="C75" s="432">
        <f t="shared" si="5"/>
        <v>338847</v>
      </c>
      <c r="D75" s="433">
        <f t="shared" si="5"/>
        <v>305000</v>
      </c>
      <c r="E75" s="433">
        <f t="shared" si="5"/>
        <v>563000</v>
      </c>
      <c r="F75" s="434">
        <f t="shared" si="5"/>
        <v>511948</v>
      </c>
      <c r="G75" s="387">
        <f t="shared" si="4"/>
        <v>90.93214920071048</v>
      </c>
    </row>
    <row r="76" spans="1:7" ht="21.75">
      <c r="A76" s="430">
        <v>323</v>
      </c>
      <c r="B76" s="431" t="s">
        <v>252</v>
      </c>
      <c r="C76" s="432">
        <f>C77+C78+C79+C80+C81+C82+C83+C84+C85+C86</f>
        <v>338847</v>
      </c>
      <c r="D76" s="433">
        <f>D77+D78+D79+D80+D81+D82+D83+D84+D85+D86</f>
        <v>305000</v>
      </c>
      <c r="E76" s="433">
        <f>E77+E78+E79+E80+E81+E82+E83+E84+E85+E86</f>
        <v>563000</v>
      </c>
      <c r="F76" s="434">
        <f>F77+F78+F79+F80+F81+F82+F83+F84+F85+F86</f>
        <v>511948</v>
      </c>
      <c r="G76" s="387">
        <f t="shared" si="4"/>
        <v>90.93214920071048</v>
      </c>
    </row>
    <row r="77" spans="1:7" ht="21.75">
      <c r="A77" s="435">
        <v>3234</v>
      </c>
      <c r="B77" s="436" t="s">
        <v>253</v>
      </c>
      <c r="C77" s="437">
        <v>203819</v>
      </c>
      <c r="D77" s="438">
        <v>250000</v>
      </c>
      <c r="E77" s="438">
        <v>500000</v>
      </c>
      <c r="F77" s="439">
        <v>318243</v>
      </c>
      <c r="G77" s="393">
        <f t="shared" si="4"/>
        <v>63.6486</v>
      </c>
    </row>
    <row r="78" spans="1:7" ht="21.75">
      <c r="A78" s="435">
        <v>3234</v>
      </c>
      <c r="B78" s="436" t="s">
        <v>254</v>
      </c>
      <c r="C78" s="437">
        <v>0</v>
      </c>
      <c r="D78" s="438"/>
      <c r="E78" s="438"/>
      <c r="F78" s="439">
        <v>350</v>
      </c>
      <c r="G78" s="393">
        <v>0</v>
      </c>
    </row>
    <row r="79" spans="1:7" ht="21.75">
      <c r="A79" s="435">
        <v>3234</v>
      </c>
      <c r="B79" s="436" t="s">
        <v>255</v>
      </c>
      <c r="C79" s="437">
        <v>0</v>
      </c>
      <c r="D79" s="438"/>
      <c r="E79" s="438"/>
      <c r="F79" s="439">
        <v>0</v>
      </c>
      <c r="G79" s="393">
        <v>0</v>
      </c>
    </row>
    <row r="80" spans="1:7" ht="13.5">
      <c r="A80" s="435">
        <v>3234</v>
      </c>
      <c r="B80" s="436" t="s">
        <v>256</v>
      </c>
      <c r="C80" s="437">
        <v>0</v>
      </c>
      <c r="D80" s="438"/>
      <c r="E80" s="438"/>
      <c r="F80" s="439">
        <v>0</v>
      </c>
      <c r="G80" s="393">
        <v>0</v>
      </c>
    </row>
    <row r="81" spans="1:7" ht="21.75">
      <c r="A81" s="435">
        <v>3234</v>
      </c>
      <c r="B81" s="436" t="s">
        <v>257</v>
      </c>
      <c r="C81" s="437">
        <v>0</v>
      </c>
      <c r="D81" s="438"/>
      <c r="E81" s="438"/>
      <c r="F81" s="439">
        <v>0</v>
      </c>
      <c r="G81" s="393">
        <v>0</v>
      </c>
    </row>
    <row r="82" spans="1:7" ht="13.5">
      <c r="A82" s="435">
        <v>3234</v>
      </c>
      <c r="B82" s="436" t="s">
        <v>258</v>
      </c>
      <c r="C82" s="437">
        <v>0</v>
      </c>
      <c r="D82" s="438">
        <v>55000</v>
      </c>
      <c r="E82" s="438">
        <v>63000</v>
      </c>
      <c r="F82" s="439">
        <v>54487</v>
      </c>
      <c r="G82" s="393">
        <f>F82/E82*100</f>
        <v>86.48730158730159</v>
      </c>
    </row>
    <row r="83" spans="1:7" ht="13.5">
      <c r="A83" s="435">
        <v>3234</v>
      </c>
      <c r="B83" s="436" t="s">
        <v>259</v>
      </c>
      <c r="C83" s="437">
        <v>0</v>
      </c>
      <c r="D83" s="438"/>
      <c r="E83" s="438"/>
      <c r="F83" s="439">
        <v>0</v>
      </c>
      <c r="G83" s="393">
        <v>0</v>
      </c>
    </row>
    <row r="84" spans="1:7" ht="21.75">
      <c r="A84" s="435">
        <v>3234</v>
      </c>
      <c r="B84" s="436" t="s">
        <v>260</v>
      </c>
      <c r="C84" s="437">
        <v>11112</v>
      </c>
      <c r="D84" s="438"/>
      <c r="E84" s="438"/>
      <c r="F84" s="439">
        <v>0</v>
      </c>
      <c r="G84" s="393">
        <v>0</v>
      </c>
    </row>
    <row r="85" spans="1:7" ht="13.5">
      <c r="A85" s="435">
        <v>3234</v>
      </c>
      <c r="B85" s="436" t="s">
        <v>261</v>
      </c>
      <c r="C85" s="437"/>
      <c r="D85" s="438"/>
      <c r="E85" s="438"/>
      <c r="F85" s="439">
        <v>63215</v>
      </c>
      <c r="G85" s="393">
        <v>0</v>
      </c>
    </row>
    <row r="86" spans="1:7" ht="24.75" customHeight="1">
      <c r="A86" s="435">
        <v>3234</v>
      </c>
      <c r="B86" s="436" t="s">
        <v>262</v>
      </c>
      <c r="C86" s="437">
        <v>123916</v>
      </c>
      <c r="D86" s="438"/>
      <c r="E86" s="438"/>
      <c r="F86" s="439">
        <v>75653</v>
      </c>
      <c r="G86" s="393">
        <v>0</v>
      </c>
    </row>
    <row r="87" spans="1:7" ht="13.5">
      <c r="A87" s="440" t="s">
        <v>263</v>
      </c>
      <c r="B87" s="452"/>
      <c r="C87" s="453">
        <f aca="true" t="shared" si="6" ref="C87:F88">C88</f>
        <v>66086</v>
      </c>
      <c r="D87" s="454">
        <f t="shared" si="6"/>
        <v>200000</v>
      </c>
      <c r="E87" s="454">
        <f t="shared" si="6"/>
        <v>200000</v>
      </c>
      <c r="F87" s="455">
        <f t="shared" si="6"/>
        <v>148165</v>
      </c>
      <c r="G87" s="381">
        <f aca="true" t="shared" si="7" ref="G87:G97">F87/E87*100</f>
        <v>74.0825</v>
      </c>
    </row>
    <row r="88" spans="1:7" ht="13.5">
      <c r="A88" s="430">
        <v>3</v>
      </c>
      <c r="B88" s="431" t="s">
        <v>210</v>
      </c>
      <c r="C88" s="432">
        <f t="shared" si="6"/>
        <v>66086</v>
      </c>
      <c r="D88" s="433">
        <f t="shared" si="6"/>
        <v>200000</v>
      </c>
      <c r="E88" s="433">
        <f t="shared" si="6"/>
        <v>200000</v>
      </c>
      <c r="F88" s="434">
        <f t="shared" si="6"/>
        <v>148165</v>
      </c>
      <c r="G88" s="387">
        <f t="shared" si="7"/>
        <v>74.0825</v>
      </c>
    </row>
    <row r="89" spans="1:7" ht="13.5">
      <c r="A89" s="430">
        <v>32</v>
      </c>
      <c r="B89" s="431" t="s">
        <v>116</v>
      </c>
      <c r="C89" s="432">
        <f aca="true" t="shared" si="8" ref="C89:F90">C90</f>
        <v>66086</v>
      </c>
      <c r="D89" s="433">
        <f t="shared" si="8"/>
        <v>200000</v>
      </c>
      <c r="E89" s="433">
        <f t="shared" si="8"/>
        <v>200000</v>
      </c>
      <c r="F89" s="434">
        <f t="shared" si="8"/>
        <v>148165</v>
      </c>
      <c r="G89" s="387">
        <f t="shared" si="7"/>
        <v>74.0825</v>
      </c>
    </row>
    <row r="90" spans="1:7" ht="13.5">
      <c r="A90" s="430">
        <v>323</v>
      </c>
      <c r="B90" s="431"/>
      <c r="C90" s="432">
        <f t="shared" si="8"/>
        <v>66086</v>
      </c>
      <c r="D90" s="433">
        <f t="shared" si="8"/>
        <v>200000</v>
      </c>
      <c r="E90" s="433">
        <f t="shared" si="8"/>
        <v>200000</v>
      </c>
      <c r="F90" s="434">
        <f t="shared" si="8"/>
        <v>148165</v>
      </c>
      <c r="G90" s="387">
        <f t="shared" si="7"/>
        <v>74.0825</v>
      </c>
    </row>
    <row r="91" spans="1:7" ht="24.75" customHeight="1">
      <c r="A91" s="435">
        <v>3234</v>
      </c>
      <c r="B91" s="436" t="s">
        <v>264</v>
      </c>
      <c r="C91" s="437">
        <v>66086</v>
      </c>
      <c r="D91" s="438">
        <v>200000</v>
      </c>
      <c r="E91" s="438">
        <v>200000</v>
      </c>
      <c r="F91" s="439">
        <v>148165</v>
      </c>
      <c r="G91" s="393">
        <f t="shared" si="7"/>
        <v>74.0825</v>
      </c>
    </row>
    <row r="92" spans="1:7" ht="13.5">
      <c r="A92" s="440" t="s">
        <v>265</v>
      </c>
      <c r="B92" s="452"/>
      <c r="C92" s="453">
        <f aca="true" t="shared" si="9" ref="C92:F94">C93</f>
        <v>264786</v>
      </c>
      <c r="D92" s="454">
        <f t="shared" si="9"/>
        <v>395000</v>
      </c>
      <c r="E92" s="454">
        <f t="shared" si="9"/>
        <v>415000</v>
      </c>
      <c r="F92" s="455">
        <f t="shared" si="9"/>
        <v>260470</v>
      </c>
      <c r="G92" s="381">
        <f t="shared" si="7"/>
        <v>62.76385542168674</v>
      </c>
    </row>
    <row r="93" spans="1:7" ht="13.5">
      <c r="A93" s="430">
        <v>3</v>
      </c>
      <c r="B93" s="431" t="s">
        <v>210</v>
      </c>
      <c r="C93" s="432">
        <f t="shared" si="9"/>
        <v>264786</v>
      </c>
      <c r="D93" s="433">
        <f t="shared" si="9"/>
        <v>395000</v>
      </c>
      <c r="E93" s="433">
        <f t="shared" si="9"/>
        <v>415000</v>
      </c>
      <c r="F93" s="434">
        <f t="shared" si="9"/>
        <v>260470</v>
      </c>
      <c r="G93" s="387">
        <f t="shared" si="7"/>
        <v>62.76385542168674</v>
      </c>
    </row>
    <row r="94" spans="1:7" ht="13.5">
      <c r="A94" s="430">
        <v>32</v>
      </c>
      <c r="B94" s="431" t="s">
        <v>116</v>
      </c>
      <c r="C94" s="432">
        <f t="shared" si="9"/>
        <v>264786</v>
      </c>
      <c r="D94" s="433">
        <f t="shared" si="9"/>
        <v>395000</v>
      </c>
      <c r="E94" s="433">
        <f t="shared" si="9"/>
        <v>415000</v>
      </c>
      <c r="F94" s="434">
        <f t="shared" si="9"/>
        <v>260470</v>
      </c>
      <c r="G94" s="387">
        <f t="shared" si="7"/>
        <v>62.76385542168674</v>
      </c>
    </row>
    <row r="95" spans="1:7" ht="13.5">
      <c r="A95" s="430">
        <v>323</v>
      </c>
      <c r="B95" s="431"/>
      <c r="C95" s="432">
        <f>C96+C97+C98+C99</f>
        <v>264786</v>
      </c>
      <c r="D95" s="433">
        <f>D96+D97+D98+D99</f>
        <v>395000</v>
      </c>
      <c r="E95" s="433">
        <f>E96+E97+E98+E99</f>
        <v>415000</v>
      </c>
      <c r="F95" s="434">
        <f>F96+F97+F98+F99</f>
        <v>260470</v>
      </c>
      <c r="G95" s="387">
        <f t="shared" si="7"/>
        <v>62.76385542168674</v>
      </c>
    </row>
    <row r="96" spans="1:7" ht="13.5">
      <c r="A96" s="435">
        <v>3234</v>
      </c>
      <c r="B96" s="436" t="s">
        <v>266</v>
      </c>
      <c r="C96" s="437">
        <v>218787</v>
      </c>
      <c r="D96" s="438">
        <v>200000</v>
      </c>
      <c r="E96" s="438">
        <v>220000</v>
      </c>
      <c r="F96" s="439">
        <v>213854</v>
      </c>
      <c r="G96" s="393">
        <f t="shared" si="7"/>
        <v>97.20636363636363</v>
      </c>
    </row>
    <row r="97" spans="1:7" ht="21.75">
      <c r="A97" s="435">
        <v>3234</v>
      </c>
      <c r="B97" s="436" t="s">
        <v>267</v>
      </c>
      <c r="C97" s="437">
        <v>20648</v>
      </c>
      <c r="D97" s="438">
        <v>170000</v>
      </c>
      <c r="E97" s="438">
        <v>170000</v>
      </c>
      <c r="F97" s="439">
        <v>10329</v>
      </c>
      <c r="G97" s="393">
        <f t="shared" si="7"/>
        <v>6.075882352941177</v>
      </c>
    </row>
    <row r="98" spans="1:7" ht="21.75">
      <c r="A98" s="435">
        <v>3234</v>
      </c>
      <c r="B98" s="436" t="s">
        <v>268</v>
      </c>
      <c r="C98" s="437">
        <v>25351</v>
      </c>
      <c r="D98" s="438"/>
      <c r="E98" s="438"/>
      <c r="F98" s="439">
        <v>16322</v>
      </c>
      <c r="G98" s="393">
        <v>0</v>
      </c>
    </row>
    <row r="99" spans="1:7" ht="24.75" customHeight="1">
      <c r="A99" s="435">
        <v>323</v>
      </c>
      <c r="B99" s="436" t="s">
        <v>269</v>
      </c>
      <c r="C99" s="437"/>
      <c r="D99" s="438">
        <v>25000</v>
      </c>
      <c r="E99" s="438">
        <v>25000</v>
      </c>
      <c r="F99" s="439">
        <v>19965</v>
      </c>
      <c r="G99" s="393">
        <v>0</v>
      </c>
    </row>
    <row r="100" spans="1:7" ht="13.5">
      <c r="A100" s="440" t="s">
        <v>270</v>
      </c>
      <c r="B100" s="426"/>
      <c r="C100" s="427">
        <f aca="true" t="shared" si="10" ref="C100:F102">C101</f>
        <v>0</v>
      </c>
      <c r="D100" s="428">
        <f t="shared" si="10"/>
        <v>30000</v>
      </c>
      <c r="E100" s="428">
        <f t="shared" si="10"/>
        <v>0</v>
      </c>
      <c r="F100" s="429">
        <f t="shared" si="10"/>
        <v>0</v>
      </c>
      <c r="G100" s="381">
        <v>0</v>
      </c>
    </row>
    <row r="101" spans="1:7" ht="13.5">
      <c r="A101" s="430">
        <v>3</v>
      </c>
      <c r="B101" s="431" t="s">
        <v>210</v>
      </c>
      <c r="C101" s="432"/>
      <c r="D101" s="433">
        <f t="shared" si="10"/>
        <v>30000</v>
      </c>
      <c r="E101" s="433"/>
      <c r="F101" s="434"/>
      <c r="G101" s="387"/>
    </row>
    <row r="102" spans="1:7" ht="13.5">
      <c r="A102" s="430">
        <v>38</v>
      </c>
      <c r="B102" s="431" t="s">
        <v>116</v>
      </c>
      <c r="C102" s="432"/>
      <c r="D102" s="433">
        <f t="shared" si="10"/>
        <v>30000</v>
      </c>
      <c r="E102" s="433"/>
      <c r="F102" s="434"/>
      <c r="G102" s="387"/>
    </row>
    <row r="103" spans="1:7" ht="13.5">
      <c r="A103" s="430">
        <v>382</v>
      </c>
      <c r="B103" s="431"/>
      <c r="C103" s="432"/>
      <c r="D103" s="433">
        <f>D104</f>
        <v>30000</v>
      </c>
      <c r="E103" s="433"/>
      <c r="F103" s="434"/>
      <c r="G103" s="387"/>
    </row>
    <row r="104" spans="1:7" ht="24.75" customHeight="1">
      <c r="A104" s="435">
        <v>382</v>
      </c>
      <c r="B104" s="436" t="s">
        <v>271</v>
      </c>
      <c r="C104" s="437"/>
      <c r="D104" s="438">
        <v>30000</v>
      </c>
      <c r="E104" s="438"/>
      <c r="F104" s="439"/>
      <c r="G104" s="393"/>
    </row>
    <row r="105" spans="1:7" ht="13.5">
      <c r="A105" s="440" t="s">
        <v>272</v>
      </c>
      <c r="B105" s="426"/>
      <c r="C105" s="427">
        <f aca="true" t="shared" si="11" ref="C105:F107">C106</f>
        <v>28637</v>
      </c>
      <c r="D105" s="428">
        <f t="shared" si="11"/>
        <v>55000</v>
      </c>
      <c r="E105" s="428">
        <f t="shared" si="11"/>
        <v>55000</v>
      </c>
      <c r="F105" s="429">
        <f t="shared" si="11"/>
        <v>47409</v>
      </c>
      <c r="G105" s="381">
        <f aca="true" t="shared" si="12" ref="G105:G111">F105/E105*100</f>
        <v>86.19818181818182</v>
      </c>
    </row>
    <row r="106" spans="1:7" ht="13.5">
      <c r="A106" s="430">
        <v>3</v>
      </c>
      <c r="B106" s="431" t="s">
        <v>210</v>
      </c>
      <c r="C106" s="432">
        <f t="shared" si="11"/>
        <v>28637</v>
      </c>
      <c r="D106" s="433">
        <f t="shared" si="11"/>
        <v>55000</v>
      </c>
      <c r="E106" s="433">
        <f t="shared" si="11"/>
        <v>55000</v>
      </c>
      <c r="F106" s="434">
        <f t="shared" si="11"/>
        <v>47409</v>
      </c>
      <c r="G106" s="387">
        <f t="shared" si="12"/>
        <v>86.19818181818182</v>
      </c>
    </row>
    <row r="107" spans="1:7" ht="13.5">
      <c r="A107" s="430">
        <v>32</v>
      </c>
      <c r="B107" s="431" t="s">
        <v>116</v>
      </c>
      <c r="C107" s="432">
        <f t="shared" si="11"/>
        <v>28637</v>
      </c>
      <c r="D107" s="433">
        <f t="shared" si="11"/>
        <v>55000</v>
      </c>
      <c r="E107" s="433">
        <f t="shared" si="11"/>
        <v>55000</v>
      </c>
      <c r="F107" s="434">
        <f t="shared" si="11"/>
        <v>47409</v>
      </c>
      <c r="G107" s="387">
        <f t="shared" si="12"/>
        <v>86.19818181818182</v>
      </c>
    </row>
    <row r="108" spans="1:7" ht="13.5">
      <c r="A108" s="430">
        <v>323</v>
      </c>
      <c r="B108" s="431"/>
      <c r="C108" s="432">
        <f>C109</f>
        <v>28637</v>
      </c>
      <c r="D108" s="433">
        <f>D109</f>
        <v>55000</v>
      </c>
      <c r="E108" s="433">
        <f>E109</f>
        <v>55000</v>
      </c>
      <c r="F108" s="434">
        <f>F109</f>
        <v>47409</v>
      </c>
      <c r="G108" s="387">
        <f t="shared" si="12"/>
        <v>86.19818181818182</v>
      </c>
    </row>
    <row r="109" spans="1:7" ht="24.75" customHeight="1">
      <c r="A109" s="435">
        <v>3234</v>
      </c>
      <c r="B109" s="436" t="s">
        <v>273</v>
      </c>
      <c r="C109" s="437">
        <v>28637</v>
      </c>
      <c r="D109" s="438">
        <v>55000</v>
      </c>
      <c r="E109" s="438">
        <v>55000</v>
      </c>
      <c r="F109" s="439">
        <v>47409</v>
      </c>
      <c r="G109" s="393">
        <f t="shared" si="12"/>
        <v>86.19818181818182</v>
      </c>
    </row>
    <row r="110" spans="1:7" ht="24.75" customHeight="1">
      <c r="A110" s="456" t="s">
        <v>274</v>
      </c>
      <c r="B110" s="456"/>
      <c r="C110" s="457">
        <f>C111+C116+C121+C127+C132+C137</f>
        <v>940502</v>
      </c>
      <c r="D110" s="458">
        <f>D111+D116+D121+D127+D132+D137+D142</f>
        <v>1879000</v>
      </c>
      <c r="E110" s="458">
        <f>E111+E116+E121+E127+E132+E137+E142</f>
        <v>1179000</v>
      </c>
      <c r="F110" s="459">
        <f>F111+F116+F121+F127+F132+F137+F142</f>
        <v>1040168</v>
      </c>
      <c r="G110" s="370">
        <f t="shared" si="12"/>
        <v>88.22459711620016</v>
      </c>
    </row>
    <row r="111" spans="1:7" ht="24.75" customHeight="1">
      <c r="A111" s="376" t="s">
        <v>275</v>
      </c>
      <c r="B111" s="460"/>
      <c r="C111" s="461">
        <f aca="true" t="shared" si="13" ref="C111:F114">C112</f>
        <v>205777</v>
      </c>
      <c r="D111" s="462">
        <f t="shared" si="13"/>
        <v>1550000</v>
      </c>
      <c r="E111" s="462">
        <f t="shared" si="13"/>
        <v>850000</v>
      </c>
      <c r="F111" s="463">
        <f t="shared" si="13"/>
        <v>807613</v>
      </c>
      <c r="G111" s="381">
        <f t="shared" si="12"/>
        <v>95.01329411764706</v>
      </c>
    </row>
    <row r="112" spans="1:7" ht="13.5">
      <c r="A112" s="382">
        <v>4</v>
      </c>
      <c r="B112" s="383" t="s">
        <v>276</v>
      </c>
      <c r="C112" s="384">
        <f t="shared" si="13"/>
        <v>205777</v>
      </c>
      <c r="D112" s="385">
        <f t="shared" si="13"/>
        <v>1550000</v>
      </c>
      <c r="E112" s="385">
        <f t="shared" si="13"/>
        <v>850000</v>
      </c>
      <c r="F112" s="386">
        <f t="shared" si="13"/>
        <v>807613</v>
      </c>
      <c r="G112" s="387">
        <f>F112/E112*100</f>
        <v>95.01329411764706</v>
      </c>
    </row>
    <row r="113" spans="1:7" ht="21.75">
      <c r="A113" s="382">
        <v>42</v>
      </c>
      <c r="B113" s="431" t="s">
        <v>277</v>
      </c>
      <c r="C113" s="432">
        <f t="shared" si="13"/>
        <v>205777</v>
      </c>
      <c r="D113" s="433">
        <f t="shared" si="13"/>
        <v>1550000</v>
      </c>
      <c r="E113" s="433">
        <f t="shared" si="13"/>
        <v>850000</v>
      </c>
      <c r="F113" s="434">
        <f t="shared" si="13"/>
        <v>807613</v>
      </c>
      <c r="G113" s="387">
        <f>F113/E113*100</f>
        <v>95.01329411764706</v>
      </c>
    </row>
    <row r="114" spans="1:7" ht="13.5">
      <c r="A114" s="382">
        <v>421</v>
      </c>
      <c r="B114" s="431"/>
      <c r="C114" s="432">
        <f t="shared" si="13"/>
        <v>205777</v>
      </c>
      <c r="D114" s="433">
        <f t="shared" si="13"/>
        <v>1550000</v>
      </c>
      <c r="E114" s="433">
        <f t="shared" si="13"/>
        <v>850000</v>
      </c>
      <c r="F114" s="434">
        <f t="shared" si="13"/>
        <v>807613</v>
      </c>
      <c r="G114" s="387">
        <f>F114/E114*100</f>
        <v>95.01329411764706</v>
      </c>
    </row>
    <row r="115" spans="1:7" ht="13.5">
      <c r="A115" s="388">
        <v>4213</v>
      </c>
      <c r="B115" s="389" t="s">
        <v>278</v>
      </c>
      <c r="C115" s="390">
        <v>205777</v>
      </c>
      <c r="D115" s="391">
        <v>1550000</v>
      </c>
      <c r="E115" s="391">
        <v>850000</v>
      </c>
      <c r="F115" s="392">
        <v>807613</v>
      </c>
      <c r="G115" s="393">
        <f>F115/E115*100</f>
        <v>95.01329411764706</v>
      </c>
    </row>
    <row r="116" spans="1:7" ht="24.75" customHeight="1">
      <c r="A116" s="464" t="s">
        <v>279</v>
      </c>
      <c r="B116" s="465"/>
      <c r="C116" s="466">
        <f aca="true" t="shared" si="14" ref="C116:F117">C117</f>
        <v>95276</v>
      </c>
      <c r="D116" s="467">
        <f t="shared" si="14"/>
        <v>0</v>
      </c>
      <c r="E116" s="462">
        <f t="shared" si="14"/>
        <v>0</v>
      </c>
      <c r="F116" s="468">
        <f t="shared" si="14"/>
        <v>0</v>
      </c>
      <c r="G116" s="381">
        <v>0</v>
      </c>
    </row>
    <row r="117" spans="1:7" ht="13.5">
      <c r="A117" s="382">
        <v>4</v>
      </c>
      <c r="B117" s="469" t="s">
        <v>276</v>
      </c>
      <c r="C117" s="470">
        <f t="shared" si="14"/>
        <v>95276</v>
      </c>
      <c r="D117" s="471">
        <f t="shared" si="14"/>
        <v>0</v>
      </c>
      <c r="E117" s="385">
        <f t="shared" si="14"/>
        <v>0</v>
      </c>
      <c r="F117" s="472">
        <f t="shared" si="14"/>
        <v>0</v>
      </c>
      <c r="G117" s="387">
        <v>0</v>
      </c>
    </row>
    <row r="118" spans="1:7" ht="21.75">
      <c r="A118" s="382">
        <v>42</v>
      </c>
      <c r="B118" s="469" t="s">
        <v>280</v>
      </c>
      <c r="C118" s="470">
        <f aca="true" t="shared" si="15" ref="C118:F119">C119</f>
        <v>95276</v>
      </c>
      <c r="D118" s="471">
        <f t="shared" si="15"/>
        <v>0</v>
      </c>
      <c r="E118" s="385">
        <f t="shared" si="15"/>
        <v>0</v>
      </c>
      <c r="F118" s="472">
        <f t="shared" si="15"/>
        <v>0</v>
      </c>
      <c r="G118" s="387">
        <v>0</v>
      </c>
    </row>
    <row r="119" spans="1:7" ht="13.5">
      <c r="A119" s="382">
        <v>421</v>
      </c>
      <c r="B119" s="469"/>
      <c r="C119" s="470">
        <f t="shared" si="15"/>
        <v>95276</v>
      </c>
      <c r="D119" s="471">
        <f t="shared" si="15"/>
        <v>0</v>
      </c>
      <c r="E119" s="385">
        <f t="shared" si="15"/>
        <v>0</v>
      </c>
      <c r="F119" s="472">
        <f t="shared" si="15"/>
        <v>0</v>
      </c>
      <c r="G119" s="387">
        <v>0</v>
      </c>
    </row>
    <row r="120" spans="1:7" ht="13.5">
      <c r="A120" s="388">
        <v>4212</v>
      </c>
      <c r="B120" s="473" t="s">
        <v>281</v>
      </c>
      <c r="C120" s="474">
        <v>95276</v>
      </c>
      <c r="D120" s="475"/>
      <c r="E120" s="391"/>
      <c r="F120" s="476">
        <v>0</v>
      </c>
      <c r="G120" s="393">
        <v>0</v>
      </c>
    </row>
    <row r="121" spans="1:7" ht="24.75" customHeight="1">
      <c r="A121" s="376" t="s">
        <v>282</v>
      </c>
      <c r="B121" s="465"/>
      <c r="C121" s="466">
        <f aca="true" t="shared" si="16" ref="C121:F124">C122</f>
        <v>14152</v>
      </c>
      <c r="D121" s="467">
        <f t="shared" si="16"/>
        <v>15000</v>
      </c>
      <c r="E121" s="462">
        <f t="shared" si="16"/>
        <v>15000</v>
      </c>
      <c r="F121" s="468">
        <f t="shared" si="16"/>
        <v>0</v>
      </c>
      <c r="G121" s="381">
        <v>0</v>
      </c>
    </row>
    <row r="122" spans="1:7" ht="13.5">
      <c r="A122" s="382">
        <v>4</v>
      </c>
      <c r="B122" s="477" t="s">
        <v>283</v>
      </c>
      <c r="C122" s="478">
        <f t="shared" si="16"/>
        <v>14152</v>
      </c>
      <c r="D122" s="479">
        <f t="shared" si="16"/>
        <v>15000</v>
      </c>
      <c r="E122" s="480">
        <f t="shared" si="16"/>
        <v>15000</v>
      </c>
      <c r="F122" s="481">
        <f t="shared" si="16"/>
        <v>0</v>
      </c>
      <c r="G122" s="387">
        <v>0</v>
      </c>
    </row>
    <row r="123" spans="1:7" ht="21.75">
      <c r="A123" s="382">
        <v>42</v>
      </c>
      <c r="B123" s="469" t="s">
        <v>284</v>
      </c>
      <c r="C123" s="470">
        <f t="shared" si="16"/>
        <v>14152</v>
      </c>
      <c r="D123" s="479">
        <f t="shared" si="16"/>
        <v>15000</v>
      </c>
      <c r="E123" s="480">
        <f t="shared" si="16"/>
        <v>15000</v>
      </c>
      <c r="F123" s="481">
        <f t="shared" si="16"/>
        <v>0</v>
      </c>
      <c r="G123" s="387">
        <v>0</v>
      </c>
    </row>
    <row r="124" spans="1:7" ht="13.5">
      <c r="A124" s="382">
        <v>421</v>
      </c>
      <c r="B124" s="469"/>
      <c r="C124" s="470">
        <f t="shared" si="16"/>
        <v>14152</v>
      </c>
      <c r="D124" s="479">
        <f t="shared" si="16"/>
        <v>15000</v>
      </c>
      <c r="E124" s="480">
        <f t="shared" si="16"/>
        <v>15000</v>
      </c>
      <c r="F124" s="481">
        <f t="shared" si="16"/>
        <v>0</v>
      </c>
      <c r="G124" s="387">
        <v>0</v>
      </c>
    </row>
    <row r="125" spans="1:7" ht="13.5">
      <c r="A125" s="388">
        <v>4214</v>
      </c>
      <c r="B125" s="473" t="s">
        <v>285</v>
      </c>
      <c r="C125" s="474">
        <v>14152</v>
      </c>
      <c r="D125" s="475">
        <v>15000</v>
      </c>
      <c r="E125" s="391">
        <v>15000</v>
      </c>
      <c r="F125" s="476">
        <v>0</v>
      </c>
      <c r="G125" s="393">
        <v>0</v>
      </c>
    </row>
    <row r="126" spans="1:7" ht="13.5">
      <c r="A126" s="482"/>
      <c r="B126" s="483" t="s">
        <v>286</v>
      </c>
      <c r="C126" s="484">
        <f>C127+C132+C137</f>
        <v>625297</v>
      </c>
      <c r="D126" s="485">
        <f>D127+D132+D137+D142</f>
        <v>314000</v>
      </c>
      <c r="E126" s="486">
        <v>314000</v>
      </c>
      <c r="F126" s="487">
        <v>232555</v>
      </c>
      <c r="G126" s="488">
        <f aca="true" t="shared" si="17" ref="G126:G136">F126/E126*100</f>
        <v>74.06210191082803</v>
      </c>
    </row>
    <row r="127" spans="1:7" ht="24.75" customHeight="1">
      <c r="A127" s="376" t="s">
        <v>287</v>
      </c>
      <c r="B127" s="489"/>
      <c r="C127" s="490">
        <f aca="true" t="shared" si="18" ref="C127:F130">C128</f>
        <v>388993</v>
      </c>
      <c r="D127" s="462">
        <f t="shared" si="18"/>
        <v>176000</v>
      </c>
      <c r="E127" s="462">
        <f t="shared" si="18"/>
        <v>176000</v>
      </c>
      <c r="F127" s="463">
        <f t="shared" si="18"/>
        <v>175313</v>
      </c>
      <c r="G127" s="381">
        <f t="shared" si="17"/>
        <v>99.60965909090909</v>
      </c>
    </row>
    <row r="128" spans="1:7" ht="13.5">
      <c r="A128" s="382">
        <v>4</v>
      </c>
      <c r="B128" s="491" t="s">
        <v>276</v>
      </c>
      <c r="C128" s="492">
        <f t="shared" si="18"/>
        <v>388993</v>
      </c>
      <c r="D128" s="385">
        <f t="shared" si="18"/>
        <v>176000</v>
      </c>
      <c r="E128" s="385">
        <f t="shared" si="18"/>
        <v>176000</v>
      </c>
      <c r="F128" s="386">
        <f t="shared" si="18"/>
        <v>175313</v>
      </c>
      <c r="G128" s="387">
        <f t="shared" si="17"/>
        <v>99.60965909090909</v>
      </c>
    </row>
    <row r="129" spans="1:7" ht="13.5">
      <c r="A129" s="382">
        <v>42</v>
      </c>
      <c r="B129" s="400" t="s">
        <v>280</v>
      </c>
      <c r="C129" s="493">
        <f t="shared" si="18"/>
        <v>388993</v>
      </c>
      <c r="D129" s="397">
        <f t="shared" si="18"/>
        <v>176000</v>
      </c>
      <c r="E129" s="397">
        <f t="shared" si="18"/>
        <v>176000</v>
      </c>
      <c r="F129" s="398">
        <f t="shared" si="18"/>
        <v>175313</v>
      </c>
      <c r="G129" s="387">
        <f t="shared" si="17"/>
        <v>99.60965909090909</v>
      </c>
    </row>
    <row r="130" spans="1:7" ht="13.5">
      <c r="A130" s="382">
        <v>421</v>
      </c>
      <c r="B130" s="400"/>
      <c r="C130" s="493">
        <f t="shared" si="18"/>
        <v>388993</v>
      </c>
      <c r="D130" s="397">
        <f t="shared" si="18"/>
        <v>176000</v>
      </c>
      <c r="E130" s="397">
        <f t="shared" si="18"/>
        <v>176000</v>
      </c>
      <c r="F130" s="398">
        <f t="shared" si="18"/>
        <v>175313</v>
      </c>
      <c r="G130" s="387">
        <f t="shared" si="17"/>
        <v>99.60965909090909</v>
      </c>
    </row>
    <row r="131" spans="1:7" ht="13.5">
      <c r="A131" s="388">
        <v>4212</v>
      </c>
      <c r="B131" s="494" t="s">
        <v>288</v>
      </c>
      <c r="C131" s="495">
        <v>388993</v>
      </c>
      <c r="D131" s="391">
        <v>176000</v>
      </c>
      <c r="E131" s="391">
        <v>176000</v>
      </c>
      <c r="F131" s="392">
        <v>175313</v>
      </c>
      <c r="G131" s="393">
        <f t="shared" si="17"/>
        <v>99.60965909090909</v>
      </c>
    </row>
    <row r="132" spans="1:7" ht="24.75" customHeight="1">
      <c r="A132" s="376" t="s">
        <v>289</v>
      </c>
      <c r="B132" s="489"/>
      <c r="C132" s="490">
        <f aca="true" t="shared" si="19" ref="C132:F135">C133</f>
        <v>84744</v>
      </c>
      <c r="D132" s="462">
        <f t="shared" si="19"/>
        <v>88000</v>
      </c>
      <c r="E132" s="462">
        <f t="shared" si="19"/>
        <v>88000</v>
      </c>
      <c r="F132" s="463">
        <f t="shared" si="19"/>
        <v>9730</v>
      </c>
      <c r="G132" s="381">
        <f t="shared" si="17"/>
        <v>11.056818181818182</v>
      </c>
    </row>
    <row r="133" spans="1:7" ht="13.5">
      <c r="A133" s="382">
        <v>4</v>
      </c>
      <c r="B133" s="491" t="s">
        <v>276</v>
      </c>
      <c r="C133" s="492">
        <f t="shared" si="19"/>
        <v>84744</v>
      </c>
      <c r="D133" s="397">
        <f t="shared" si="19"/>
        <v>88000</v>
      </c>
      <c r="E133" s="397">
        <f t="shared" si="19"/>
        <v>88000</v>
      </c>
      <c r="F133" s="398">
        <f t="shared" si="19"/>
        <v>9730</v>
      </c>
      <c r="G133" s="387">
        <f t="shared" si="17"/>
        <v>11.056818181818182</v>
      </c>
    </row>
    <row r="134" spans="1:7" ht="21.75">
      <c r="A134" s="394">
        <v>42</v>
      </c>
      <c r="B134" s="491" t="s">
        <v>290</v>
      </c>
      <c r="C134" s="492">
        <f t="shared" si="19"/>
        <v>84744</v>
      </c>
      <c r="D134" s="397">
        <f t="shared" si="19"/>
        <v>88000</v>
      </c>
      <c r="E134" s="397">
        <f t="shared" si="19"/>
        <v>88000</v>
      </c>
      <c r="F134" s="398">
        <f t="shared" si="19"/>
        <v>9730</v>
      </c>
      <c r="G134" s="387">
        <f t="shared" si="17"/>
        <v>11.056818181818182</v>
      </c>
    </row>
    <row r="135" spans="1:7" ht="13.5">
      <c r="A135" s="394">
        <v>421</v>
      </c>
      <c r="B135" s="491"/>
      <c r="C135" s="492">
        <f t="shared" si="19"/>
        <v>84744</v>
      </c>
      <c r="D135" s="397">
        <f t="shared" si="19"/>
        <v>88000</v>
      </c>
      <c r="E135" s="397">
        <f t="shared" si="19"/>
        <v>88000</v>
      </c>
      <c r="F135" s="398">
        <f t="shared" si="19"/>
        <v>9730</v>
      </c>
      <c r="G135" s="387">
        <f t="shared" si="17"/>
        <v>11.056818181818182</v>
      </c>
    </row>
    <row r="136" spans="1:7" ht="13.5">
      <c r="A136" s="388">
        <v>4212</v>
      </c>
      <c r="B136" s="494" t="s">
        <v>291</v>
      </c>
      <c r="C136" s="495">
        <v>84744</v>
      </c>
      <c r="D136" s="391">
        <v>88000</v>
      </c>
      <c r="E136" s="391">
        <v>88000</v>
      </c>
      <c r="F136" s="392">
        <v>9730</v>
      </c>
      <c r="G136" s="393">
        <f t="shared" si="17"/>
        <v>11.056818181818182</v>
      </c>
    </row>
    <row r="137" spans="1:7" ht="24.75" customHeight="1">
      <c r="A137" s="376" t="s">
        <v>292</v>
      </c>
      <c r="B137" s="489"/>
      <c r="C137" s="490">
        <f aca="true" t="shared" si="20" ref="C137:F140">C138</f>
        <v>151560</v>
      </c>
      <c r="D137" s="462">
        <f t="shared" si="20"/>
        <v>0</v>
      </c>
      <c r="E137" s="462">
        <f t="shared" si="20"/>
        <v>0</v>
      </c>
      <c r="F137" s="463">
        <f t="shared" si="20"/>
        <v>0</v>
      </c>
      <c r="G137" s="381">
        <v>0</v>
      </c>
    </row>
    <row r="138" spans="1:7" ht="13.5">
      <c r="A138" s="382">
        <v>4</v>
      </c>
      <c r="B138" s="491" t="s">
        <v>276</v>
      </c>
      <c r="C138" s="492">
        <f t="shared" si="20"/>
        <v>151560</v>
      </c>
      <c r="D138" s="397">
        <f t="shared" si="20"/>
        <v>0</v>
      </c>
      <c r="E138" s="397">
        <f t="shared" si="20"/>
        <v>0</v>
      </c>
      <c r="F138" s="398">
        <f t="shared" si="20"/>
        <v>0</v>
      </c>
      <c r="G138" s="387">
        <v>0</v>
      </c>
    </row>
    <row r="139" spans="1:7" ht="21.75">
      <c r="A139" s="382">
        <v>42</v>
      </c>
      <c r="B139" s="491" t="s">
        <v>290</v>
      </c>
      <c r="C139" s="492">
        <f t="shared" si="20"/>
        <v>151560</v>
      </c>
      <c r="D139" s="397">
        <f t="shared" si="20"/>
        <v>0</v>
      </c>
      <c r="E139" s="397">
        <f t="shared" si="20"/>
        <v>0</v>
      </c>
      <c r="F139" s="398">
        <f t="shared" si="20"/>
        <v>0</v>
      </c>
      <c r="G139" s="387">
        <v>0</v>
      </c>
    </row>
    <row r="140" spans="1:7" ht="13.5">
      <c r="A140" s="382">
        <v>421</v>
      </c>
      <c r="B140" s="491"/>
      <c r="C140" s="492">
        <f t="shared" si="20"/>
        <v>151560</v>
      </c>
      <c r="D140" s="397">
        <f t="shared" si="20"/>
        <v>0</v>
      </c>
      <c r="E140" s="397">
        <f t="shared" si="20"/>
        <v>0</v>
      </c>
      <c r="F140" s="398">
        <f t="shared" si="20"/>
        <v>0</v>
      </c>
      <c r="G140" s="387">
        <v>0</v>
      </c>
    </row>
    <row r="141" spans="1:7" ht="13.5">
      <c r="A141" s="388">
        <v>4212</v>
      </c>
      <c r="B141" s="494" t="s">
        <v>293</v>
      </c>
      <c r="C141" s="495">
        <v>151560</v>
      </c>
      <c r="D141" s="391"/>
      <c r="E141" s="391"/>
      <c r="F141" s="392"/>
      <c r="G141" s="393"/>
    </row>
    <row r="142" spans="1:7" ht="24.75" customHeight="1">
      <c r="A142" s="376" t="s">
        <v>294</v>
      </c>
      <c r="B142" s="489"/>
      <c r="C142" s="490">
        <f aca="true" t="shared" si="21" ref="C142:F145">C143</f>
        <v>151560</v>
      </c>
      <c r="D142" s="462">
        <f t="shared" si="21"/>
        <v>50000</v>
      </c>
      <c r="E142" s="462">
        <f t="shared" si="21"/>
        <v>50000</v>
      </c>
      <c r="F142" s="463">
        <f t="shared" si="21"/>
        <v>47512</v>
      </c>
      <c r="G142" s="381">
        <f aca="true" t="shared" si="22" ref="G142:G147">F142/E142*100</f>
        <v>95.024</v>
      </c>
    </row>
    <row r="143" spans="1:7" ht="13.5">
      <c r="A143" s="382">
        <v>4</v>
      </c>
      <c r="B143" s="491" t="s">
        <v>276</v>
      </c>
      <c r="C143" s="492">
        <f t="shared" si="21"/>
        <v>151560</v>
      </c>
      <c r="D143" s="397">
        <f t="shared" si="21"/>
        <v>50000</v>
      </c>
      <c r="E143" s="397">
        <f t="shared" si="21"/>
        <v>50000</v>
      </c>
      <c r="F143" s="398">
        <f t="shared" si="21"/>
        <v>47512</v>
      </c>
      <c r="G143" s="387">
        <f t="shared" si="22"/>
        <v>95.024</v>
      </c>
    </row>
    <row r="144" spans="1:7" ht="21.75">
      <c r="A144" s="382">
        <v>42</v>
      </c>
      <c r="B144" s="491" t="s">
        <v>290</v>
      </c>
      <c r="C144" s="492">
        <f t="shared" si="21"/>
        <v>151560</v>
      </c>
      <c r="D144" s="397">
        <f t="shared" si="21"/>
        <v>50000</v>
      </c>
      <c r="E144" s="397">
        <f t="shared" si="21"/>
        <v>50000</v>
      </c>
      <c r="F144" s="398">
        <f t="shared" si="21"/>
        <v>47512</v>
      </c>
      <c r="G144" s="387">
        <f t="shared" si="22"/>
        <v>95.024</v>
      </c>
    </row>
    <row r="145" spans="1:7" ht="13.5">
      <c r="A145" s="382">
        <v>421</v>
      </c>
      <c r="B145" s="491"/>
      <c r="C145" s="492">
        <f t="shared" si="21"/>
        <v>151560</v>
      </c>
      <c r="D145" s="397">
        <f t="shared" si="21"/>
        <v>50000</v>
      </c>
      <c r="E145" s="397">
        <f t="shared" si="21"/>
        <v>50000</v>
      </c>
      <c r="F145" s="398">
        <f t="shared" si="21"/>
        <v>47512</v>
      </c>
      <c r="G145" s="387">
        <f t="shared" si="22"/>
        <v>95.024</v>
      </c>
    </row>
    <row r="146" spans="1:7" ht="13.5">
      <c r="A146" s="388">
        <v>4212</v>
      </c>
      <c r="B146" s="494" t="s">
        <v>295</v>
      </c>
      <c r="C146" s="495">
        <v>151560</v>
      </c>
      <c r="D146" s="391">
        <v>50000</v>
      </c>
      <c r="E146" s="391">
        <v>50000</v>
      </c>
      <c r="F146" s="392">
        <v>47512</v>
      </c>
      <c r="G146" s="393">
        <f t="shared" si="22"/>
        <v>95.024</v>
      </c>
    </row>
    <row r="147" spans="1:7" ht="19.5" customHeight="1">
      <c r="A147" s="496" t="s">
        <v>296</v>
      </c>
      <c r="B147" s="497" t="s">
        <v>297</v>
      </c>
      <c r="C147" s="498">
        <f>C149</f>
        <v>0</v>
      </c>
      <c r="D147" s="360">
        <f>D149</f>
        <v>200000</v>
      </c>
      <c r="E147" s="360">
        <f>E149</f>
        <v>300000</v>
      </c>
      <c r="F147" s="361">
        <f>F149</f>
        <v>292769.87</v>
      </c>
      <c r="G147" s="362">
        <f t="shared" si="22"/>
        <v>97.58995666666667</v>
      </c>
    </row>
    <row r="148" spans="1:7" ht="15" customHeight="1">
      <c r="A148" s="371" t="s">
        <v>298</v>
      </c>
      <c r="B148" s="499"/>
      <c r="C148" s="500"/>
      <c r="D148" s="501"/>
      <c r="E148" s="501"/>
      <c r="F148" s="502"/>
      <c r="G148" s="370"/>
    </row>
    <row r="149" spans="1:7" ht="24.75" customHeight="1">
      <c r="A149" s="503" t="s">
        <v>299</v>
      </c>
      <c r="B149" s="504"/>
      <c r="C149" s="505">
        <f>C150+C156</f>
        <v>0</v>
      </c>
      <c r="D149" s="506">
        <f>D150+D156</f>
        <v>200000</v>
      </c>
      <c r="E149" s="506">
        <f>E150+E156</f>
        <v>300000</v>
      </c>
      <c r="F149" s="507">
        <f>F150+F156</f>
        <v>292769.87</v>
      </c>
      <c r="G149" s="370">
        <f>F149/E149*100</f>
        <v>97.58995666666667</v>
      </c>
    </row>
    <row r="150" spans="1:7" ht="24.75" customHeight="1">
      <c r="A150" s="376" t="s">
        <v>300</v>
      </c>
      <c r="B150" s="489"/>
      <c r="C150" s="490">
        <f aca="true" t="shared" si="23" ref="C150:F151">C151</f>
        <v>0</v>
      </c>
      <c r="D150" s="462">
        <f t="shared" si="23"/>
        <v>200000</v>
      </c>
      <c r="E150" s="462">
        <f t="shared" si="23"/>
        <v>300000</v>
      </c>
      <c r="F150" s="463">
        <f t="shared" si="23"/>
        <v>292769.87</v>
      </c>
      <c r="G150" s="381">
        <f>F150/E150*100</f>
        <v>97.58995666666667</v>
      </c>
    </row>
    <row r="151" spans="1:7" ht="13.5">
      <c r="A151" s="382">
        <v>3</v>
      </c>
      <c r="B151" s="491" t="s">
        <v>210</v>
      </c>
      <c r="C151" s="492">
        <f t="shared" si="23"/>
        <v>0</v>
      </c>
      <c r="D151" s="385">
        <f t="shared" si="23"/>
        <v>200000</v>
      </c>
      <c r="E151" s="385">
        <f t="shared" si="23"/>
        <v>300000</v>
      </c>
      <c r="F151" s="386">
        <f>F152</f>
        <v>292769.87</v>
      </c>
      <c r="G151" s="387">
        <f>F151/E151*100</f>
        <v>97.58995666666667</v>
      </c>
    </row>
    <row r="152" spans="1:7" ht="13.5">
      <c r="A152" s="382">
        <v>35</v>
      </c>
      <c r="B152" s="491" t="s">
        <v>143</v>
      </c>
      <c r="C152" s="492">
        <f>C153</f>
        <v>0</v>
      </c>
      <c r="D152" s="385">
        <f>D153</f>
        <v>200000</v>
      </c>
      <c r="E152" s="385">
        <v>300000</v>
      </c>
      <c r="F152" s="386">
        <f>F153</f>
        <v>292769.87</v>
      </c>
      <c r="G152" s="387">
        <f>F152/E152*100</f>
        <v>97.58995666666667</v>
      </c>
    </row>
    <row r="153" spans="1:7" ht="13.5">
      <c r="A153" s="382">
        <v>352</v>
      </c>
      <c r="B153" s="491"/>
      <c r="C153" s="492">
        <f>C154+C155</f>
        <v>0</v>
      </c>
      <c r="D153" s="385">
        <f>D154+D155</f>
        <v>200000</v>
      </c>
      <c r="E153" s="385"/>
      <c r="F153" s="386">
        <f>F154+F155</f>
        <v>292769.87</v>
      </c>
      <c r="G153" s="387">
        <v>0</v>
      </c>
    </row>
    <row r="154" spans="1:7" ht="13.5">
      <c r="A154" s="388">
        <v>3523</v>
      </c>
      <c r="B154" s="494" t="s">
        <v>301</v>
      </c>
      <c r="C154" s="495">
        <v>0</v>
      </c>
      <c r="D154" s="391">
        <v>200000</v>
      </c>
      <c r="E154" s="391"/>
      <c r="F154" s="392">
        <v>269326.21</v>
      </c>
      <c r="G154" s="393">
        <v>0</v>
      </c>
    </row>
    <row r="155" spans="1:7" ht="13.5">
      <c r="A155" s="388">
        <v>352</v>
      </c>
      <c r="B155" s="494" t="s">
        <v>302</v>
      </c>
      <c r="C155" s="495"/>
      <c r="D155" s="391"/>
      <c r="E155" s="391"/>
      <c r="F155" s="392">
        <v>23443.66</v>
      </c>
      <c r="G155" s="393">
        <v>0</v>
      </c>
    </row>
    <row r="156" spans="1:7" ht="13.5">
      <c r="A156" s="376" t="s">
        <v>303</v>
      </c>
      <c r="B156" s="489"/>
      <c r="C156" s="490">
        <f aca="true" t="shared" si="24" ref="C156:F157">C157</f>
        <v>0</v>
      </c>
      <c r="D156" s="462">
        <f t="shared" si="24"/>
        <v>0</v>
      </c>
      <c r="E156" s="462">
        <f t="shared" si="24"/>
        <v>0</v>
      </c>
      <c r="F156" s="463">
        <f t="shared" si="24"/>
        <v>0</v>
      </c>
      <c r="G156" s="393">
        <v>0</v>
      </c>
    </row>
    <row r="157" spans="1:7" ht="13.5">
      <c r="A157" s="382">
        <v>5</v>
      </c>
      <c r="B157" s="491" t="s">
        <v>304</v>
      </c>
      <c r="C157" s="492">
        <f t="shared" si="24"/>
        <v>0</v>
      </c>
      <c r="D157" s="385">
        <f t="shared" si="24"/>
        <v>0</v>
      </c>
      <c r="E157" s="385">
        <f t="shared" si="24"/>
        <v>0</v>
      </c>
      <c r="F157" s="386">
        <f t="shared" si="24"/>
        <v>0</v>
      </c>
      <c r="G157" s="387">
        <v>0</v>
      </c>
    </row>
    <row r="158" spans="1:7" ht="13.5">
      <c r="A158" s="382">
        <v>53</v>
      </c>
      <c r="B158" s="491" t="s">
        <v>305</v>
      </c>
      <c r="C158" s="492">
        <f aca="true" t="shared" si="25" ref="C158:F159">C159</f>
        <v>0</v>
      </c>
      <c r="D158" s="385">
        <f t="shared" si="25"/>
        <v>0</v>
      </c>
      <c r="E158" s="385">
        <f t="shared" si="25"/>
        <v>0</v>
      </c>
      <c r="F158" s="386">
        <f t="shared" si="25"/>
        <v>0</v>
      </c>
      <c r="G158" s="387">
        <v>0</v>
      </c>
    </row>
    <row r="159" spans="1:7" ht="13.5">
      <c r="A159" s="382">
        <v>534</v>
      </c>
      <c r="B159" s="491"/>
      <c r="C159" s="492">
        <f t="shared" si="25"/>
        <v>0</v>
      </c>
      <c r="D159" s="385">
        <f t="shared" si="25"/>
        <v>0</v>
      </c>
      <c r="E159" s="385">
        <f t="shared" si="25"/>
        <v>0</v>
      </c>
      <c r="F159" s="386">
        <f t="shared" si="25"/>
        <v>0</v>
      </c>
      <c r="G159" s="387">
        <v>0</v>
      </c>
    </row>
    <row r="160" spans="1:7" ht="21.75">
      <c r="A160" s="388">
        <v>5341</v>
      </c>
      <c r="B160" s="494" t="s">
        <v>306</v>
      </c>
      <c r="C160" s="495">
        <v>0</v>
      </c>
      <c r="D160" s="391"/>
      <c r="E160" s="391"/>
      <c r="F160" s="392"/>
      <c r="G160" s="393"/>
    </row>
    <row r="161" spans="1:7" ht="19.5" customHeight="1">
      <c r="A161" s="496" t="s">
        <v>307</v>
      </c>
      <c r="B161" s="497" t="s">
        <v>308</v>
      </c>
      <c r="C161" s="498">
        <f>C163+C178</f>
        <v>302497</v>
      </c>
      <c r="D161" s="360">
        <f>D163+D178</f>
        <v>292000</v>
      </c>
      <c r="E161" s="360">
        <f>E163+E178</f>
        <v>187000</v>
      </c>
      <c r="F161" s="361">
        <f>F163+F178</f>
        <v>186800</v>
      </c>
      <c r="G161" s="362">
        <f>F161/E161*100</f>
        <v>99.89304812834224</v>
      </c>
    </row>
    <row r="162" spans="1:7" ht="13.5">
      <c r="A162" s="371" t="s">
        <v>309</v>
      </c>
      <c r="B162" s="499"/>
      <c r="C162" s="500"/>
      <c r="D162" s="501"/>
      <c r="E162" s="501"/>
      <c r="F162" s="502"/>
      <c r="G162" s="370"/>
    </row>
    <row r="163" spans="1:7" ht="24.75" customHeight="1">
      <c r="A163" s="371" t="s">
        <v>310</v>
      </c>
      <c r="B163" s="372"/>
      <c r="C163" s="373">
        <f aca="true" t="shared" si="26" ref="C163:F167">C164</f>
        <v>302497</v>
      </c>
      <c r="D163" s="374">
        <f t="shared" si="26"/>
        <v>292000</v>
      </c>
      <c r="E163" s="374">
        <f t="shared" si="26"/>
        <v>187000</v>
      </c>
      <c r="F163" s="375">
        <f t="shared" si="26"/>
        <v>186800</v>
      </c>
      <c r="G163" s="370">
        <f aca="true" t="shared" si="27" ref="G163:G170">F163/E163*100</f>
        <v>99.89304812834224</v>
      </c>
    </row>
    <row r="164" spans="1:7" ht="24.75" customHeight="1">
      <c r="A164" s="376" t="s">
        <v>311</v>
      </c>
      <c r="B164" s="377"/>
      <c r="C164" s="378">
        <f t="shared" si="26"/>
        <v>302497</v>
      </c>
      <c r="D164" s="379">
        <f t="shared" si="26"/>
        <v>292000</v>
      </c>
      <c r="E164" s="379">
        <f t="shared" si="26"/>
        <v>187000</v>
      </c>
      <c r="F164" s="380">
        <f t="shared" si="26"/>
        <v>186800</v>
      </c>
      <c r="G164" s="381">
        <f t="shared" si="27"/>
        <v>99.89304812834224</v>
      </c>
    </row>
    <row r="165" spans="1:7" ht="13.5">
      <c r="A165" s="382">
        <v>3</v>
      </c>
      <c r="B165" s="383" t="s">
        <v>210</v>
      </c>
      <c r="C165" s="384">
        <f t="shared" si="26"/>
        <v>302497</v>
      </c>
      <c r="D165" s="385">
        <f t="shared" si="26"/>
        <v>292000</v>
      </c>
      <c r="E165" s="385">
        <f t="shared" si="26"/>
        <v>187000</v>
      </c>
      <c r="F165" s="386">
        <f t="shared" si="26"/>
        <v>186800</v>
      </c>
      <c r="G165" s="387">
        <f t="shared" si="27"/>
        <v>99.89304812834224</v>
      </c>
    </row>
    <row r="166" spans="1:7" ht="13.5">
      <c r="A166" s="382">
        <v>38</v>
      </c>
      <c r="B166" s="383" t="s">
        <v>312</v>
      </c>
      <c r="C166" s="384">
        <f t="shared" si="26"/>
        <v>302497</v>
      </c>
      <c r="D166" s="385">
        <f t="shared" si="26"/>
        <v>292000</v>
      </c>
      <c r="E166" s="385">
        <f t="shared" si="26"/>
        <v>187000</v>
      </c>
      <c r="F166" s="386">
        <f t="shared" si="26"/>
        <v>186800</v>
      </c>
      <c r="G166" s="387">
        <f t="shared" si="27"/>
        <v>99.89304812834224</v>
      </c>
    </row>
    <row r="167" spans="1:7" ht="13.5">
      <c r="A167" s="382">
        <v>381</v>
      </c>
      <c r="B167" s="383"/>
      <c r="C167" s="384">
        <f t="shared" si="26"/>
        <v>302497</v>
      </c>
      <c r="D167" s="385">
        <f>D168+D169</f>
        <v>292000</v>
      </c>
      <c r="E167" s="385">
        <f>E168+E169</f>
        <v>187000</v>
      </c>
      <c r="F167" s="386">
        <f>F168+F169</f>
        <v>186800</v>
      </c>
      <c r="G167" s="387">
        <f t="shared" si="27"/>
        <v>99.89304812834224</v>
      </c>
    </row>
    <row r="168" spans="1:7" ht="13.5">
      <c r="A168" s="388">
        <v>3811</v>
      </c>
      <c r="B168" s="389" t="s">
        <v>154</v>
      </c>
      <c r="C168" s="390">
        <v>302497</v>
      </c>
      <c r="D168" s="391">
        <v>287000</v>
      </c>
      <c r="E168" s="391">
        <v>182000</v>
      </c>
      <c r="F168" s="392">
        <v>181800</v>
      </c>
      <c r="G168" s="393">
        <f t="shared" si="27"/>
        <v>99.8901098901099</v>
      </c>
    </row>
    <row r="169" spans="1:7" ht="13.5">
      <c r="A169" s="388">
        <v>3811</v>
      </c>
      <c r="B169" s="389" t="s">
        <v>313</v>
      </c>
      <c r="C169" s="390"/>
      <c r="D169" s="391">
        <v>5000</v>
      </c>
      <c r="E169" s="391">
        <v>5000</v>
      </c>
      <c r="F169" s="392">
        <v>5000</v>
      </c>
      <c r="G169" s="393">
        <f t="shared" si="27"/>
        <v>100</v>
      </c>
    </row>
    <row r="170" spans="1:7" ht="24.75" customHeight="1">
      <c r="A170" s="357" t="s">
        <v>314</v>
      </c>
      <c r="B170" s="363" t="s">
        <v>315</v>
      </c>
      <c r="C170" s="364">
        <f>C172</f>
        <v>54898</v>
      </c>
      <c r="D170" s="508">
        <f>D172</f>
        <v>59000</v>
      </c>
      <c r="E170" s="508">
        <f>E172</f>
        <v>56000</v>
      </c>
      <c r="F170" s="509">
        <f>F172</f>
        <v>54798</v>
      </c>
      <c r="G170" s="362">
        <f t="shared" si="27"/>
        <v>97.85357142857143</v>
      </c>
    </row>
    <row r="171" spans="1:7" ht="13.5">
      <c r="A171" s="371" t="s">
        <v>316</v>
      </c>
      <c r="B171" s="372"/>
      <c r="C171" s="373"/>
      <c r="D171" s="501"/>
      <c r="E171" s="501"/>
      <c r="F171" s="502"/>
      <c r="G171" s="370"/>
    </row>
    <row r="172" spans="1:7" ht="24.75" customHeight="1">
      <c r="A172" s="371" t="s">
        <v>317</v>
      </c>
      <c r="B172" s="372"/>
      <c r="C172" s="373">
        <f>C173+C179</f>
        <v>54898</v>
      </c>
      <c r="D172" s="374">
        <f>D173+D179</f>
        <v>59000</v>
      </c>
      <c r="E172" s="374">
        <f>E173+E179</f>
        <v>56000</v>
      </c>
      <c r="F172" s="375">
        <f>F173+F179</f>
        <v>54798</v>
      </c>
      <c r="G172" s="370">
        <f aca="true" t="shared" si="28" ref="G172:G177">F172/E172*100</f>
        <v>97.85357142857143</v>
      </c>
    </row>
    <row r="173" spans="1:7" ht="24.75" customHeight="1">
      <c r="A173" s="376" t="s">
        <v>318</v>
      </c>
      <c r="B173" s="377"/>
      <c r="C173" s="378">
        <f aca="true" t="shared" si="29" ref="C173:F175">C174</f>
        <v>30798</v>
      </c>
      <c r="D173" s="379">
        <f t="shared" si="29"/>
        <v>35000</v>
      </c>
      <c r="E173" s="379">
        <f t="shared" si="29"/>
        <v>32000</v>
      </c>
      <c r="F173" s="380">
        <f t="shared" si="29"/>
        <v>30798</v>
      </c>
      <c r="G173" s="381">
        <f t="shared" si="28"/>
        <v>96.24374999999999</v>
      </c>
    </row>
    <row r="174" spans="1:7" ht="13.5">
      <c r="A174" s="382">
        <v>3</v>
      </c>
      <c r="B174" s="383" t="s">
        <v>210</v>
      </c>
      <c r="C174" s="384">
        <f t="shared" si="29"/>
        <v>30798</v>
      </c>
      <c r="D174" s="385">
        <f t="shared" si="29"/>
        <v>35000</v>
      </c>
      <c r="E174" s="385">
        <f t="shared" si="29"/>
        <v>32000</v>
      </c>
      <c r="F174" s="386">
        <f t="shared" si="29"/>
        <v>30798</v>
      </c>
      <c r="G174" s="387">
        <f t="shared" si="28"/>
        <v>96.24374999999999</v>
      </c>
    </row>
    <row r="175" spans="1:7" ht="13.5">
      <c r="A175" s="382">
        <v>32</v>
      </c>
      <c r="B175" s="383" t="s">
        <v>116</v>
      </c>
      <c r="C175" s="384">
        <f t="shared" si="29"/>
        <v>30798</v>
      </c>
      <c r="D175" s="385">
        <f t="shared" si="29"/>
        <v>35000</v>
      </c>
      <c r="E175" s="385">
        <f t="shared" si="29"/>
        <v>32000</v>
      </c>
      <c r="F175" s="386">
        <f t="shared" si="29"/>
        <v>30798</v>
      </c>
      <c r="G175" s="387">
        <f t="shared" si="28"/>
        <v>96.24374999999999</v>
      </c>
    </row>
    <row r="176" spans="1:7" ht="13.5">
      <c r="A176" s="382">
        <v>323</v>
      </c>
      <c r="B176" s="383"/>
      <c r="C176" s="384">
        <f>C177+C178</f>
        <v>30798</v>
      </c>
      <c r="D176" s="385">
        <f>D177+D178</f>
        <v>35000</v>
      </c>
      <c r="E176" s="385">
        <f>E177+E178</f>
        <v>32000</v>
      </c>
      <c r="F176" s="386">
        <f>F177+F178</f>
        <v>30798</v>
      </c>
      <c r="G176" s="387">
        <f t="shared" si="28"/>
        <v>96.24374999999999</v>
      </c>
    </row>
    <row r="177" spans="1:7" ht="13.5">
      <c r="A177" s="388">
        <v>3234</v>
      </c>
      <c r="B177" s="389" t="s">
        <v>130</v>
      </c>
      <c r="C177" s="390">
        <v>30798</v>
      </c>
      <c r="D177" s="391">
        <v>35000</v>
      </c>
      <c r="E177" s="391">
        <v>32000</v>
      </c>
      <c r="F177" s="392">
        <v>30798</v>
      </c>
      <c r="G177" s="393">
        <f t="shared" si="28"/>
        <v>96.24374999999999</v>
      </c>
    </row>
    <row r="178" spans="1:7" ht="13.5">
      <c r="A178" s="388">
        <v>3234</v>
      </c>
      <c r="B178" s="389" t="s">
        <v>319</v>
      </c>
      <c r="C178" s="390">
        <v>0</v>
      </c>
      <c r="D178" s="391"/>
      <c r="E178" s="391">
        <v>0</v>
      </c>
      <c r="F178" s="392"/>
      <c r="G178" s="393"/>
    </row>
    <row r="179" spans="1:7" ht="24.75" customHeight="1">
      <c r="A179" s="376" t="s">
        <v>320</v>
      </c>
      <c r="B179" s="377"/>
      <c r="C179" s="378">
        <f aca="true" t="shared" si="30" ref="C179:E182">C180</f>
        <v>24100</v>
      </c>
      <c r="D179" s="379">
        <f t="shared" si="30"/>
        <v>24000</v>
      </c>
      <c r="E179" s="379">
        <f t="shared" si="30"/>
        <v>24000</v>
      </c>
      <c r="F179" s="380">
        <f>F181</f>
        <v>24000</v>
      </c>
      <c r="G179" s="381">
        <f aca="true" t="shared" si="31" ref="G179:G184">F179/E179*100</f>
        <v>100</v>
      </c>
    </row>
    <row r="180" spans="1:7" ht="13.5">
      <c r="A180" s="382">
        <v>3</v>
      </c>
      <c r="B180" s="383" t="s">
        <v>210</v>
      </c>
      <c r="C180" s="384">
        <f t="shared" si="30"/>
        <v>24100</v>
      </c>
      <c r="D180" s="385">
        <f t="shared" si="30"/>
        <v>24000</v>
      </c>
      <c r="E180" s="385">
        <f t="shared" si="30"/>
        <v>24000</v>
      </c>
      <c r="F180" s="386">
        <f>F181</f>
        <v>24000</v>
      </c>
      <c r="G180" s="387">
        <f t="shared" si="31"/>
        <v>100</v>
      </c>
    </row>
    <row r="181" spans="1:7" ht="13.5">
      <c r="A181" s="382">
        <v>32</v>
      </c>
      <c r="B181" s="383" t="s">
        <v>116</v>
      </c>
      <c r="C181" s="384">
        <f t="shared" si="30"/>
        <v>24100</v>
      </c>
      <c r="D181" s="385">
        <f t="shared" si="30"/>
        <v>24000</v>
      </c>
      <c r="E181" s="385">
        <f t="shared" si="30"/>
        <v>24000</v>
      </c>
      <c r="F181" s="386">
        <f>F182</f>
        <v>24000</v>
      </c>
      <c r="G181" s="387">
        <f t="shared" si="31"/>
        <v>100</v>
      </c>
    </row>
    <row r="182" spans="1:7" ht="13.5">
      <c r="A182" s="382">
        <v>323</v>
      </c>
      <c r="B182" s="383"/>
      <c r="C182" s="384">
        <f t="shared" si="30"/>
        <v>24100</v>
      </c>
      <c r="D182" s="385">
        <f t="shared" si="30"/>
        <v>24000</v>
      </c>
      <c r="E182" s="385">
        <f t="shared" si="30"/>
        <v>24000</v>
      </c>
      <c r="F182" s="386">
        <f>F183</f>
        <v>24000</v>
      </c>
      <c r="G182" s="387">
        <f t="shared" si="31"/>
        <v>100</v>
      </c>
    </row>
    <row r="183" spans="1:7" ht="13.5">
      <c r="A183" s="510">
        <v>3236</v>
      </c>
      <c r="B183" s="511" t="s">
        <v>321</v>
      </c>
      <c r="C183" s="512">
        <v>24100</v>
      </c>
      <c r="D183" s="513">
        <v>24000</v>
      </c>
      <c r="E183" s="513">
        <v>24000</v>
      </c>
      <c r="F183" s="514">
        <v>24000</v>
      </c>
      <c r="G183" s="393">
        <f t="shared" si="31"/>
        <v>100</v>
      </c>
    </row>
    <row r="184" spans="1:7" ht="20.25">
      <c r="A184" s="357" t="s">
        <v>322</v>
      </c>
      <c r="B184" s="363" t="s">
        <v>323</v>
      </c>
      <c r="C184" s="364">
        <f>C186+C213</f>
        <v>1257621</v>
      </c>
      <c r="D184" s="508">
        <f>D186+D213</f>
        <v>1188800</v>
      </c>
      <c r="E184" s="508">
        <f>E186+E213</f>
        <v>1123800</v>
      </c>
      <c r="F184" s="509">
        <f>F186+F213</f>
        <v>1040719.75</v>
      </c>
      <c r="G184" s="362">
        <f t="shared" si="31"/>
        <v>92.6072032390105</v>
      </c>
    </row>
    <row r="185" spans="1:7" ht="13.5">
      <c r="A185" s="371" t="s">
        <v>324</v>
      </c>
      <c r="B185" s="372"/>
      <c r="C185" s="373"/>
      <c r="D185" s="501"/>
      <c r="E185" s="501"/>
      <c r="F185" s="502"/>
      <c r="G185" s="370"/>
    </row>
    <row r="186" spans="1:7" ht="24.75" customHeight="1">
      <c r="A186" s="515" t="s">
        <v>325</v>
      </c>
      <c r="B186" s="516"/>
      <c r="C186" s="517">
        <f>C189</f>
        <v>787847</v>
      </c>
      <c r="D186" s="518">
        <f>D189</f>
        <v>768800</v>
      </c>
      <c r="E186" s="518">
        <f>E189</f>
        <v>768800</v>
      </c>
      <c r="F186" s="519">
        <f>F189</f>
        <v>736661</v>
      </c>
      <c r="G186" s="520">
        <f>F186/E186*100</f>
        <v>95.8195889698231</v>
      </c>
    </row>
    <row r="187" spans="1:7" ht="15" customHeight="1">
      <c r="A187" s="521" t="s">
        <v>326</v>
      </c>
      <c r="B187" s="521"/>
      <c r="C187" s="522"/>
      <c r="D187" s="523"/>
      <c r="E187" s="523"/>
      <c r="F187" s="523"/>
      <c r="G187" s="524"/>
    </row>
    <row r="188" spans="1:7" ht="13.5">
      <c r="A188" s="525" t="s">
        <v>327</v>
      </c>
      <c r="B188" s="526" t="s">
        <v>328</v>
      </c>
      <c r="C188" s="527"/>
      <c r="D188" s="528"/>
      <c r="E188" s="528"/>
      <c r="F188" s="528"/>
      <c r="G188" s="529"/>
    </row>
    <row r="189" spans="1:7" ht="13.5">
      <c r="A189" s="530">
        <v>367</v>
      </c>
      <c r="B189" s="531" t="s">
        <v>329</v>
      </c>
      <c r="C189" s="527">
        <f>C190+C197+C209</f>
        <v>787847</v>
      </c>
      <c r="D189" s="528">
        <v>768800</v>
      </c>
      <c r="E189" s="528">
        <v>768800</v>
      </c>
      <c r="F189" s="532">
        <v>736661</v>
      </c>
      <c r="G189" s="533">
        <f>F189/E189*100</f>
        <v>95.8195889698231</v>
      </c>
    </row>
    <row r="190" spans="1:7" ht="13.5">
      <c r="A190" s="382">
        <v>3</v>
      </c>
      <c r="B190" s="383" t="s">
        <v>210</v>
      </c>
      <c r="C190" s="384">
        <f>C191</f>
        <v>672419</v>
      </c>
      <c r="D190" s="385"/>
      <c r="E190" s="385"/>
      <c r="F190" s="386"/>
      <c r="G190" s="387"/>
    </row>
    <row r="191" spans="1:7" ht="13.5">
      <c r="A191" s="382">
        <v>31</v>
      </c>
      <c r="B191" s="383" t="s">
        <v>109</v>
      </c>
      <c r="C191" s="384">
        <f>C192</f>
        <v>672419</v>
      </c>
      <c r="D191" s="385">
        <f>D193+D194+D195+D196</f>
        <v>0</v>
      </c>
      <c r="E191" s="385">
        <f>E193+E194+E195+E196</f>
        <v>0</v>
      </c>
      <c r="F191" s="386">
        <f>F193+F194+F195+F196</f>
        <v>0</v>
      </c>
      <c r="G191" s="387">
        <v>0</v>
      </c>
    </row>
    <row r="192" spans="1:7" ht="13.5">
      <c r="A192" s="382">
        <v>311</v>
      </c>
      <c r="B192" s="383"/>
      <c r="C192" s="384">
        <f>C193+C194+C195+C196</f>
        <v>672419</v>
      </c>
      <c r="D192" s="385"/>
      <c r="E192" s="385"/>
      <c r="F192" s="386"/>
      <c r="G192" s="387"/>
    </row>
    <row r="193" spans="1:7" ht="13.5">
      <c r="A193" s="388">
        <v>3111</v>
      </c>
      <c r="B193" s="389" t="s">
        <v>330</v>
      </c>
      <c r="C193" s="390">
        <v>564956</v>
      </c>
      <c r="D193" s="391"/>
      <c r="E193" s="391"/>
      <c r="F193" s="392"/>
      <c r="G193" s="393"/>
    </row>
    <row r="194" spans="1:7" ht="13.5">
      <c r="A194" s="388">
        <v>3121</v>
      </c>
      <c r="B194" s="389" t="s">
        <v>112</v>
      </c>
      <c r="C194" s="390">
        <v>17000</v>
      </c>
      <c r="D194" s="391"/>
      <c r="E194" s="391"/>
      <c r="F194" s="392"/>
      <c r="G194" s="393"/>
    </row>
    <row r="195" spans="1:7" ht="13.5">
      <c r="A195" s="388">
        <v>3132</v>
      </c>
      <c r="B195" s="389" t="s">
        <v>331</v>
      </c>
      <c r="C195" s="390">
        <v>81286</v>
      </c>
      <c r="D195" s="391"/>
      <c r="E195" s="391"/>
      <c r="F195" s="392"/>
      <c r="G195" s="393"/>
    </row>
    <row r="196" spans="1:7" ht="13.5">
      <c r="A196" s="388">
        <v>3133</v>
      </c>
      <c r="B196" s="389" t="s">
        <v>115</v>
      </c>
      <c r="C196" s="390">
        <v>9177</v>
      </c>
      <c r="D196" s="391"/>
      <c r="E196" s="391"/>
      <c r="F196" s="392"/>
      <c r="G196" s="393"/>
    </row>
    <row r="197" spans="1:7" ht="13.5">
      <c r="A197" s="394">
        <v>3</v>
      </c>
      <c r="B197" s="395"/>
      <c r="C197" s="396">
        <f>C198</f>
        <v>104766</v>
      </c>
      <c r="D197" s="397"/>
      <c r="E197" s="397"/>
      <c r="F197" s="398"/>
      <c r="G197" s="387"/>
    </row>
    <row r="198" spans="1:7" ht="13.5">
      <c r="A198" s="382">
        <v>32</v>
      </c>
      <c r="B198" s="383" t="s">
        <v>116</v>
      </c>
      <c r="C198" s="384">
        <f>C199+C200+C201+C202+C203+C204+C205+C206+C207+C208</f>
        <v>104766</v>
      </c>
      <c r="D198" s="385">
        <f>D199+D200+D201+D202+D203+D204+D205+D206+D207+D208</f>
        <v>0</v>
      </c>
      <c r="E198" s="385">
        <f>E199+E200+E201+E202+E203+E204+E205+E206+E207+E208</f>
        <v>0</v>
      </c>
      <c r="F198" s="386">
        <f>F199+F200+F201+F202+F203+F204+F205+F206+F207+F208</f>
        <v>0</v>
      </c>
      <c r="G198" s="387">
        <v>0</v>
      </c>
    </row>
    <row r="199" spans="1:7" ht="13.5">
      <c r="A199" s="388">
        <v>3212</v>
      </c>
      <c r="B199" s="389" t="s">
        <v>332</v>
      </c>
      <c r="C199" s="390">
        <v>23174</v>
      </c>
      <c r="D199" s="391"/>
      <c r="E199" s="391"/>
      <c r="F199" s="392"/>
      <c r="G199" s="393"/>
    </row>
    <row r="200" spans="1:7" ht="24.75" customHeight="1">
      <c r="A200" s="388">
        <v>3213</v>
      </c>
      <c r="B200" s="389" t="s">
        <v>120</v>
      </c>
      <c r="C200" s="390">
        <v>0</v>
      </c>
      <c r="D200" s="391"/>
      <c r="E200" s="391"/>
      <c r="F200" s="392"/>
      <c r="G200" s="393"/>
    </row>
    <row r="201" spans="1:7" ht="13.5">
      <c r="A201" s="388">
        <v>3221</v>
      </c>
      <c r="B201" s="389" t="s">
        <v>123</v>
      </c>
      <c r="C201" s="390">
        <v>2616</v>
      </c>
      <c r="D201" s="391"/>
      <c r="E201" s="391"/>
      <c r="F201" s="392"/>
      <c r="G201" s="393"/>
    </row>
    <row r="202" spans="1:7" ht="13.5">
      <c r="A202" s="388">
        <v>3223</v>
      </c>
      <c r="B202" s="389" t="s">
        <v>333</v>
      </c>
      <c r="C202" s="390">
        <v>6180</v>
      </c>
      <c r="D202" s="391"/>
      <c r="E202" s="391"/>
      <c r="F202" s="392"/>
      <c r="G202" s="393"/>
    </row>
    <row r="203" spans="1:7" ht="13.5">
      <c r="A203" s="388">
        <v>3225</v>
      </c>
      <c r="B203" s="389" t="s">
        <v>126</v>
      </c>
      <c r="C203" s="390">
        <v>0</v>
      </c>
      <c r="D203" s="391"/>
      <c r="E203" s="391"/>
      <c r="F203" s="392"/>
      <c r="G203" s="393"/>
    </row>
    <row r="204" spans="1:7" ht="13.5">
      <c r="A204" s="388">
        <v>3231</v>
      </c>
      <c r="B204" s="389" t="s">
        <v>127</v>
      </c>
      <c r="C204" s="390">
        <v>414</v>
      </c>
      <c r="D204" s="391"/>
      <c r="E204" s="391"/>
      <c r="F204" s="392"/>
      <c r="G204" s="393"/>
    </row>
    <row r="205" spans="1:7" ht="21.75">
      <c r="A205" s="388">
        <v>3232</v>
      </c>
      <c r="B205" s="389" t="s">
        <v>334</v>
      </c>
      <c r="C205" s="390">
        <v>0</v>
      </c>
      <c r="D205" s="391"/>
      <c r="E205" s="391"/>
      <c r="F205" s="392"/>
      <c r="G205" s="393"/>
    </row>
    <row r="206" spans="1:7" ht="21.75">
      <c r="A206" s="411">
        <v>3234</v>
      </c>
      <c r="B206" s="436" t="s">
        <v>335</v>
      </c>
      <c r="C206" s="437">
        <v>1805</v>
      </c>
      <c r="D206" s="438"/>
      <c r="E206" s="438"/>
      <c r="F206" s="439"/>
      <c r="G206" s="393"/>
    </row>
    <row r="207" spans="1:7" ht="21.75">
      <c r="A207" s="411">
        <v>3234</v>
      </c>
      <c r="B207" s="436" t="s">
        <v>336</v>
      </c>
      <c r="C207" s="437">
        <v>42612</v>
      </c>
      <c r="D207" s="438"/>
      <c r="E207" s="438"/>
      <c r="F207" s="439"/>
      <c r="G207" s="393"/>
    </row>
    <row r="208" spans="1:7" ht="13.5">
      <c r="A208" s="411">
        <v>3299</v>
      </c>
      <c r="B208" s="436" t="s">
        <v>99</v>
      </c>
      <c r="C208" s="437">
        <v>27965</v>
      </c>
      <c r="D208" s="438"/>
      <c r="E208" s="438"/>
      <c r="F208" s="439"/>
      <c r="G208" s="393"/>
    </row>
    <row r="209" spans="1:7" ht="13.5">
      <c r="A209" s="382">
        <v>4</v>
      </c>
      <c r="B209" s="534"/>
      <c r="C209" s="535">
        <f>C210</f>
        <v>10662</v>
      </c>
      <c r="D209" s="536"/>
      <c r="E209" s="536"/>
      <c r="F209" s="537"/>
      <c r="G209" s="538"/>
    </row>
    <row r="210" spans="1:7" ht="21.75">
      <c r="A210" s="382">
        <v>42</v>
      </c>
      <c r="B210" s="534" t="s">
        <v>290</v>
      </c>
      <c r="C210" s="535">
        <f>C211</f>
        <v>10662</v>
      </c>
      <c r="D210" s="536">
        <f>D212</f>
        <v>0</v>
      </c>
      <c r="E210" s="536">
        <f>E212</f>
        <v>0</v>
      </c>
      <c r="F210" s="537">
        <f>F212</f>
        <v>0</v>
      </c>
      <c r="G210" s="387">
        <v>0</v>
      </c>
    </row>
    <row r="211" spans="1:7" ht="13.5">
      <c r="A211" s="382">
        <v>422</v>
      </c>
      <c r="B211" s="534"/>
      <c r="C211" s="535">
        <f>C212</f>
        <v>10662</v>
      </c>
      <c r="D211" s="536"/>
      <c r="E211" s="536"/>
      <c r="F211" s="537"/>
      <c r="G211" s="387"/>
    </row>
    <row r="212" spans="1:7" ht="13.5">
      <c r="A212" s="510">
        <v>4221</v>
      </c>
      <c r="B212" s="539" t="s">
        <v>337</v>
      </c>
      <c r="C212" s="540">
        <v>10662</v>
      </c>
      <c r="D212" s="541"/>
      <c r="E212" s="541"/>
      <c r="F212" s="542"/>
      <c r="G212" s="393"/>
    </row>
    <row r="213" spans="1:7" ht="24.75" customHeight="1">
      <c r="A213" s="543" t="s">
        <v>338</v>
      </c>
      <c r="B213" s="543"/>
      <c r="C213" s="544">
        <f>C215+C221+C227</f>
        <v>469774</v>
      </c>
      <c r="D213" s="545">
        <f>D215+D221+D227</f>
        <v>420000</v>
      </c>
      <c r="E213" s="545">
        <f>E215+E221+E227</f>
        <v>355000</v>
      </c>
      <c r="F213" s="546">
        <f>F215+F221+F227</f>
        <v>304058.75</v>
      </c>
      <c r="G213" s="520">
        <f>F213/E213*100</f>
        <v>85.65035211267606</v>
      </c>
    </row>
    <row r="214" spans="1:7" ht="13.5">
      <c r="A214" s="547" t="s">
        <v>339</v>
      </c>
      <c r="B214" s="548"/>
      <c r="C214" s="549"/>
      <c r="D214" s="550"/>
      <c r="E214" s="550"/>
      <c r="F214" s="551"/>
      <c r="G214" s="552"/>
    </row>
    <row r="215" spans="1:7" ht="15" customHeight="1">
      <c r="A215" s="553" t="s">
        <v>340</v>
      </c>
      <c r="B215" s="553"/>
      <c r="C215" s="554">
        <f>C216</f>
        <v>81508</v>
      </c>
      <c r="D215" s="555">
        <f>D216</f>
        <v>100000</v>
      </c>
      <c r="E215" s="555">
        <f>E216</f>
        <v>100000</v>
      </c>
      <c r="F215" s="556">
        <f>F216</f>
        <v>83993</v>
      </c>
      <c r="G215" s="533">
        <f>F215/E215*100</f>
        <v>83.993</v>
      </c>
    </row>
    <row r="216" spans="1:7" ht="13.5">
      <c r="A216" s="430">
        <v>3</v>
      </c>
      <c r="B216" s="431" t="s">
        <v>210</v>
      </c>
      <c r="C216" s="557">
        <f aca="true" t="shared" si="32" ref="C216:E218">C217</f>
        <v>81508</v>
      </c>
      <c r="D216" s="433">
        <f t="shared" si="32"/>
        <v>100000</v>
      </c>
      <c r="E216" s="433">
        <f t="shared" si="32"/>
        <v>100000</v>
      </c>
      <c r="F216" s="434">
        <f>F217</f>
        <v>83993</v>
      </c>
      <c r="G216" s="558">
        <f>F216/E216*100</f>
        <v>83.993</v>
      </c>
    </row>
    <row r="217" spans="1:7" ht="13.5">
      <c r="A217" s="430">
        <v>38</v>
      </c>
      <c r="B217" s="559" t="s">
        <v>341</v>
      </c>
      <c r="C217" s="557">
        <f t="shared" si="32"/>
        <v>81508</v>
      </c>
      <c r="D217" s="433">
        <f t="shared" si="32"/>
        <v>100000</v>
      </c>
      <c r="E217" s="433">
        <f t="shared" si="32"/>
        <v>100000</v>
      </c>
      <c r="F217" s="434">
        <f>F218</f>
        <v>83993</v>
      </c>
      <c r="G217" s="387">
        <f>F217/E217*100</f>
        <v>83.993</v>
      </c>
    </row>
    <row r="218" spans="1:7" ht="13.5">
      <c r="A218" s="430">
        <v>381</v>
      </c>
      <c r="B218" s="559"/>
      <c r="C218" s="557">
        <f t="shared" si="32"/>
        <v>81508</v>
      </c>
      <c r="D218" s="433">
        <f t="shared" si="32"/>
        <v>100000</v>
      </c>
      <c r="E218" s="433">
        <f t="shared" si="32"/>
        <v>100000</v>
      </c>
      <c r="F218" s="434">
        <f>F219</f>
        <v>83993</v>
      </c>
      <c r="G218" s="387">
        <f>F218/E218*100</f>
        <v>83.993</v>
      </c>
    </row>
    <row r="219" spans="1:7" ht="13.5">
      <c r="A219" s="435">
        <v>3811</v>
      </c>
      <c r="B219" s="560" t="s">
        <v>154</v>
      </c>
      <c r="C219" s="561">
        <v>81508</v>
      </c>
      <c r="D219" s="438">
        <v>100000</v>
      </c>
      <c r="E219" s="438">
        <v>100000</v>
      </c>
      <c r="F219" s="439">
        <v>83993</v>
      </c>
      <c r="G219" s="393">
        <f>F219/E219*100</f>
        <v>83.993</v>
      </c>
    </row>
    <row r="220" spans="1:7" ht="24.75" customHeight="1">
      <c r="A220" s="562" t="s">
        <v>342</v>
      </c>
      <c r="B220" s="562"/>
      <c r="C220" s="563"/>
      <c r="D220" s="564"/>
      <c r="E220" s="564"/>
      <c r="F220" s="564"/>
      <c r="G220" s="552"/>
    </row>
    <row r="221" spans="1:7" ht="13.5">
      <c r="A221" s="565" t="s">
        <v>343</v>
      </c>
      <c r="B221" s="566" t="s">
        <v>344</v>
      </c>
      <c r="C221" s="567">
        <f aca="true" t="shared" si="33" ref="C221:F223">C222</f>
        <v>47000</v>
      </c>
      <c r="D221" s="528">
        <f t="shared" si="33"/>
        <v>20000</v>
      </c>
      <c r="E221" s="528">
        <f t="shared" si="33"/>
        <v>20000</v>
      </c>
      <c r="F221" s="528">
        <f t="shared" si="33"/>
        <v>0</v>
      </c>
      <c r="G221" s="533">
        <v>0</v>
      </c>
    </row>
    <row r="222" spans="1:7" ht="13.5">
      <c r="A222" s="568">
        <v>3</v>
      </c>
      <c r="B222" s="569" t="s">
        <v>210</v>
      </c>
      <c r="C222" s="570">
        <f t="shared" si="33"/>
        <v>47000</v>
      </c>
      <c r="D222" s="571">
        <f t="shared" si="33"/>
        <v>20000</v>
      </c>
      <c r="E222" s="571">
        <f t="shared" si="33"/>
        <v>20000</v>
      </c>
      <c r="F222" s="572">
        <f t="shared" si="33"/>
        <v>0</v>
      </c>
      <c r="G222" s="558">
        <v>0</v>
      </c>
    </row>
    <row r="223" spans="1:7" ht="13.5">
      <c r="A223" s="430">
        <v>38</v>
      </c>
      <c r="B223" s="431" t="s">
        <v>153</v>
      </c>
      <c r="C223" s="432">
        <f t="shared" si="33"/>
        <v>47000</v>
      </c>
      <c r="D223" s="433">
        <f t="shared" si="33"/>
        <v>20000</v>
      </c>
      <c r="E223" s="433">
        <f t="shared" si="33"/>
        <v>20000</v>
      </c>
      <c r="F223" s="434">
        <f t="shared" si="33"/>
        <v>0</v>
      </c>
      <c r="G223" s="387">
        <v>0</v>
      </c>
    </row>
    <row r="224" spans="1:7" ht="13.5">
      <c r="A224" s="430">
        <v>381</v>
      </c>
      <c r="B224" s="431"/>
      <c r="C224" s="432">
        <f>C225+C226</f>
        <v>47000</v>
      </c>
      <c r="D224" s="433">
        <f>D225+D226</f>
        <v>20000</v>
      </c>
      <c r="E224" s="433">
        <f>E225+E226</f>
        <v>20000</v>
      </c>
      <c r="F224" s="434">
        <f>F225+F226</f>
        <v>0</v>
      </c>
      <c r="G224" s="387">
        <v>0</v>
      </c>
    </row>
    <row r="225" spans="1:7" ht="13.5">
      <c r="A225" s="573">
        <v>3811</v>
      </c>
      <c r="B225" s="539" t="s">
        <v>345</v>
      </c>
      <c r="C225" s="540">
        <v>7000</v>
      </c>
      <c r="D225" s="541">
        <v>20000</v>
      </c>
      <c r="E225" s="541">
        <v>20000</v>
      </c>
      <c r="F225" s="542"/>
      <c r="G225" s="393"/>
    </row>
    <row r="226" spans="1:7" ht="21.75">
      <c r="A226" s="573">
        <v>3811</v>
      </c>
      <c r="B226" s="539" t="s">
        <v>346</v>
      </c>
      <c r="C226" s="540">
        <v>40000</v>
      </c>
      <c r="D226" s="541"/>
      <c r="E226" s="541"/>
      <c r="F226" s="542"/>
      <c r="G226" s="393"/>
    </row>
    <row r="227" spans="1:7" ht="24.75" customHeight="1">
      <c r="A227" s="440" t="s">
        <v>347</v>
      </c>
      <c r="B227" s="574"/>
      <c r="C227" s="575">
        <f aca="true" t="shared" si="34" ref="C227:F229">C228</f>
        <v>341266</v>
      </c>
      <c r="D227" s="428">
        <f t="shared" si="34"/>
        <v>300000</v>
      </c>
      <c r="E227" s="428">
        <f t="shared" si="34"/>
        <v>235000</v>
      </c>
      <c r="F227" s="429">
        <f t="shared" si="34"/>
        <v>220065.75</v>
      </c>
      <c r="G227" s="381">
        <f>F227/E227*100</f>
        <v>93.645</v>
      </c>
    </row>
    <row r="228" spans="1:7" ht="13.5">
      <c r="A228" s="430">
        <v>3</v>
      </c>
      <c r="B228" s="559" t="s">
        <v>210</v>
      </c>
      <c r="C228" s="557">
        <f t="shared" si="34"/>
        <v>341266</v>
      </c>
      <c r="D228" s="433">
        <f t="shared" si="34"/>
        <v>300000</v>
      </c>
      <c r="E228" s="433">
        <f t="shared" si="34"/>
        <v>235000</v>
      </c>
      <c r="F228" s="434">
        <f t="shared" si="34"/>
        <v>220065.75</v>
      </c>
      <c r="G228" s="387">
        <f>F228/E228*100</f>
        <v>93.645</v>
      </c>
    </row>
    <row r="229" spans="1:7" ht="13.5">
      <c r="A229" s="430">
        <v>37</v>
      </c>
      <c r="B229" s="559" t="s">
        <v>348</v>
      </c>
      <c r="C229" s="557">
        <f t="shared" si="34"/>
        <v>341266</v>
      </c>
      <c r="D229" s="433">
        <f t="shared" si="34"/>
        <v>300000</v>
      </c>
      <c r="E229" s="433">
        <f t="shared" si="34"/>
        <v>235000</v>
      </c>
      <c r="F229" s="434">
        <f t="shared" si="34"/>
        <v>220065.75</v>
      </c>
      <c r="G229" s="387">
        <f>F229/E229*100</f>
        <v>93.645</v>
      </c>
    </row>
    <row r="230" spans="1:7" ht="13.5">
      <c r="A230" s="430">
        <v>372</v>
      </c>
      <c r="B230" s="559"/>
      <c r="C230" s="557">
        <f>C231+C232</f>
        <v>341266</v>
      </c>
      <c r="D230" s="433">
        <f>D231+D232</f>
        <v>300000</v>
      </c>
      <c r="E230" s="433">
        <v>235000</v>
      </c>
      <c r="F230" s="434">
        <f>F231+F232</f>
        <v>220065.75</v>
      </c>
      <c r="G230" s="387">
        <f>F230/E230*100</f>
        <v>93.645</v>
      </c>
    </row>
    <row r="231" spans="1:7" ht="13.5">
      <c r="A231" s="435">
        <v>3721</v>
      </c>
      <c r="B231" s="560" t="s">
        <v>349</v>
      </c>
      <c r="C231" s="561">
        <v>166200</v>
      </c>
      <c r="D231" s="438">
        <v>300000</v>
      </c>
      <c r="E231" s="438"/>
      <c r="F231" s="439">
        <v>91800</v>
      </c>
      <c r="G231" s="393">
        <v>0</v>
      </c>
    </row>
    <row r="232" spans="1:7" ht="13.5">
      <c r="A232" s="435">
        <v>3721</v>
      </c>
      <c r="B232" s="560" t="s">
        <v>350</v>
      </c>
      <c r="C232" s="561">
        <v>175066</v>
      </c>
      <c r="D232" s="438"/>
      <c r="E232" s="438"/>
      <c r="F232" s="439">
        <v>128265.75</v>
      </c>
      <c r="G232" s="393">
        <v>0</v>
      </c>
    </row>
    <row r="233" spans="1:7" ht="13.5">
      <c r="A233" s="576" t="s">
        <v>351</v>
      </c>
      <c r="B233" s="442" t="s">
        <v>352</v>
      </c>
      <c r="C233" s="443">
        <f>C235+C272+C278</f>
        <v>336674</v>
      </c>
      <c r="D233" s="577">
        <f>D235+D272+D278</f>
        <v>276000</v>
      </c>
      <c r="E233" s="577">
        <f>E235+E272+E278</f>
        <v>306000</v>
      </c>
      <c r="F233" s="578">
        <f>F235+F272+F278</f>
        <v>272997</v>
      </c>
      <c r="G233" s="362">
        <f>F233/E233*100</f>
        <v>89.21470588235294</v>
      </c>
    </row>
    <row r="234" spans="1:7" ht="13.5">
      <c r="A234" s="579" t="s">
        <v>353</v>
      </c>
      <c r="B234" s="447"/>
      <c r="C234" s="448"/>
      <c r="D234" s="449"/>
      <c r="E234" s="449"/>
      <c r="F234" s="450"/>
      <c r="G234" s="370"/>
    </row>
    <row r="235" spans="1:7" ht="24.75" customHeight="1">
      <c r="A235" s="580" t="s">
        <v>354</v>
      </c>
      <c r="B235" s="580"/>
      <c r="C235" s="581">
        <f>C238</f>
        <v>141674</v>
      </c>
      <c r="D235" s="582">
        <f>D238+D262+D267</f>
        <v>186000</v>
      </c>
      <c r="E235" s="545">
        <f>E238</f>
        <v>186000</v>
      </c>
      <c r="F235" s="583">
        <f>F238</f>
        <v>152997</v>
      </c>
      <c r="G235" s="520">
        <f>F235/E235*100</f>
        <v>82.25645161290322</v>
      </c>
    </row>
    <row r="236" spans="1:7" ht="13.5">
      <c r="A236" s="584" t="s">
        <v>355</v>
      </c>
      <c r="B236" s="585"/>
      <c r="C236" s="586"/>
      <c r="D236" s="587"/>
      <c r="E236" s="588"/>
      <c r="F236" s="589"/>
      <c r="G236" s="552"/>
    </row>
    <row r="237" spans="1:7" ht="15" customHeight="1">
      <c r="A237" s="553" t="s">
        <v>356</v>
      </c>
      <c r="B237" s="553"/>
      <c r="C237" s="590"/>
      <c r="D237" s="555">
        <f>D239+D246+D258</f>
        <v>0</v>
      </c>
      <c r="E237" s="555">
        <f>E239+E246+E258</f>
        <v>0</v>
      </c>
      <c r="F237" s="556">
        <f>F239+F246+F258</f>
        <v>0</v>
      </c>
      <c r="G237" s="533"/>
    </row>
    <row r="238" spans="1:7" ht="13.5">
      <c r="A238" s="553">
        <v>367</v>
      </c>
      <c r="B238" s="591" t="s">
        <v>357</v>
      </c>
      <c r="C238" s="592">
        <f>C239+C246+C258+C262+C267</f>
        <v>141674</v>
      </c>
      <c r="D238" s="428">
        <v>186000</v>
      </c>
      <c r="E238" s="428">
        <v>186000</v>
      </c>
      <c r="F238" s="429">
        <v>152997</v>
      </c>
      <c r="G238" s="381">
        <f>F238/E238*100</f>
        <v>82.25645161290322</v>
      </c>
    </row>
    <row r="239" spans="1:7" ht="13.5">
      <c r="A239" s="430">
        <v>3</v>
      </c>
      <c r="B239" s="431" t="s">
        <v>210</v>
      </c>
      <c r="C239" s="432">
        <f>C240</f>
        <v>79150</v>
      </c>
      <c r="D239" s="433"/>
      <c r="E239" s="433"/>
      <c r="F239" s="434"/>
      <c r="G239" s="387"/>
    </row>
    <row r="240" spans="1:7" ht="13.5">
      <c r="A240" s="430">
        <v>31</v>
      </c>
      <c r="B240" s="559" t="s">
        <v>109</v>
      </c>
      <c r="C240" s="557">
        <f>C241</f>
        <v>79150</v>
      </c>
      <c r="D240" s="433"/>
      <c r="E240" s="433"/>
      <c r="F240" s="434"/>
      <c r="G240" s="387"/>
    </row>
    <row r="241" spans="1:7" ht="13.5">
      <c r="A241" s="430">
        <v>311</v>
      </c>
      <c r="B241" s="559"/>
      <c r="C241" s="557">
        <f>C242+C243+C244+C245</f>
        <v>79150</v>
      </c>
      <c r="D241" s="433"/>
      <c r="E241" s="433"/>
      <c r="F241" s="434"/>
      <c r="G241" s="387"/>
    </row>
    <row r="242" spans="1:7" ht="13.5">
      <c r="A242" s="435">
        <v>3111</v>
      </c>
      <c r="B242" s="560" t="s">
        <v>330</v>
      </c>
      <c r="C242" s="561">
        <v>63960</v>
      </c>
      <c r="D242" s="438"/>
      <c r="E242" s="438"/>
      <c r="F242" s="439"/>
      <c r="G242" s="393"/>
    </row>
    <row r="243" spans="1:7" ht="13.5">
      <c r="A243" s="435">
        <v>3121</v>
      </c>
      <c r="B243" s="436" t="s">
        <v>112</v>
      </c>
      <c r="C243" s="437">
        <v>2500</v>
      </c>
      <c r="D243" s="438"/>
      <c r="E243" s="438"/>
      <c r="F243" s="439"/>
      <c r="G243" s="393"/>
    </row>
    <row r="244" spans="1:7" ht="13.5">
      <c r="A244" s="435">
        <v>3132</v>
      </c>
      <c r="B244" s="436" t="s">
        <v>331</v>
      </c>
      <c r="C244" s="437">
        <v>11385</v>
      </c>
      <c r="D244" s="438"/>
      <c r="E244" s="438"/>
      <c r="F244" s="439"/>
      <c r="G244" s="393"/>
    </row>
    <row r="245" spans="1:7" ht="13.5">
      <c r="A245" s="435">
        <v>3133</v>
      </c>
      <c r="B245" s="436" t="s">
        <v>358</v>
      </c>
      <c r="C245" s="437">
        <v>1305</v>
      </c>
      <c r="D245" s="438"/>
      <c r="E245" s="438"/>
      <c r="F245" s="439"/>
      <c r="G245" s="393"/>
    </row>
    <row r="246" spans="1:7" ht="13.5">
      <c r="A246" s="593">
        <v>3</v>
      </c>
      <c r="B246" s="594"/>
      <c r="C246" s="595">
        <f>C247</f>
        <v>52435</v>
      </c>
      <c r="D246" s="596"/>
      <c r="E246" s="596"/>
      <c r="F246" s="597"/>
      <c r="G246" s="387"/>
    </row>
    <row r="247" spans="1:7" ht="13.5">
      <c r="A247" s="430">
        <v>32</v>
      </c>
      <c r="B247" s="431" t="s">
        <v>116</v>
      </c>
      <c r="C247" s="432">
        <f>C248</f>
        <v>52435</v>
      </c>
      <c r="D247" s="433"/>
      <c r="E247" s="433"/>
      <c r="F247" s="434"/>
      <c r="G247" s="387"/>
    </row>
    <row r="248" spans="1:7" ht="13.5">
      <c r="A248" s="430">
        <v>321</v>
      </c>
      <c r="B248" s="431"/>
      <c r="C248" s="432">
        <f>C249+C250+C251+C252+C253+C254+C255+C256+C257</f>
        <v>52435</v>
      </c>
      <c r="D248" s="433"/>
      <c r="E248" s="433"/>
      <c r="F248" s="434"/>
      <c r="G248" s="387"/>
    </row>
    <row r="249" spans="1:7" ht="13.5">
      <c r="A249" s="435">
        <v>3211</v>
      </c>
      <c r="B249" s="436" t="s">
        <v>118</v>
      </c>
      <c r="C249" s="437">
        <v>1076</v>
      </c>
      <c r="D249" s="438"/>
      <c r="E249" s="438"/>
      <c r="F249" s="439"/>
      <c r="G249" s="393"/>
    </row>
    <row r="250" spans="1:7" ht="13.5">
      <c r="A250" s="435">
        <v>3213</v>
      </c>
      <c r="B250" s="436" t="s">
        <v>120</v>
      </c>
      <c r="C250" s="437">
        <v>0</v>
      </c>
      <c r="D250" s="438"/>
      <c r="E250" s="438"/>
      <c r="F250" s="439"/>
      <c r="G250" s="393"/>
    </row>
    <row r="251" spans="1:7" ht="13.5">
      <c r="A251" s="435">
        <v>3221</v>
      </c>
      <c r="B251" s="436" t="s">
        <v>123</v>
      </c>
      <c r="C251" s="437">
        <v>394</v>
      </c>
      <c r="D251" s="438"/>
      <c r="E251" s="438"/>
      <c r="F251" s="439"/>
      <c r="G251" s="393"/>
    </row>
    <row r="252" spans="1:7" ht="13.5">
      <c r="A252" s="435">
        <v>3223</v>
      </c>
      <c r="B252" s="436" t="s">
        <v>124</v>
      </c>
      <c r="C252" s="437">
        <v>11321</v>
      </c>
      <c r="D252" s="438"/>
      <c r="E252" s="438"/>
      <c r="F252" s="439"/>
      <c r="G252" s="393"/>
    </row>
    <row r="253" spans="1:7" ht="13.5">
      <c r="A253" s="435">
        <v>3225</v>
      </c>
      <c r="B253" s="436" t="s">
        <v>126</v>
      </c>
      <c r="C253" s="437">
        <v>0</v>
      </c>
      <c r="D253" s="438"/>
      <c r="E253" s="438"/>
      <c r="F253" s="439"/>
      <c r="G253" s="393"/>
    </row>
    <row r="254" spans="1:7" ht="13.5">
      <c r="A254" s="435">
        <v>3231</v>
      </c>
      <c r="B254" s="436" t="s">
        <v>127</v>
      </c>
      <c r="C254" s="437">
        <v>4209</v>
      </c>
      <c r="D254" s="438"/>
      <c r="E254" s="438"/>
      <c r="F254" s="439"/>
      <c r="G254" s="393"/>
    </row>
    <row r="255" spans="1:7" ht="13.5">
      <c r="A255" s="435">
        <v>3232</v>
      </c>
      <c r="B255" s="436" t="s">
        <v>359</v>
      </c>
      <c r="C255" s="437">
        <v>21427</v>
      </c>
      <c r="D255" s="438"/>
      <c r="E255" s="438"/>
      <c r="F255" s="439"/>
      <c r="G255" s="393"/>
    </row>
    <row r="256" spans="1:7" ht="13.5">
      <c r="A256" s="435">
        <v>3293</v>
      </c>
      <c r="B256" s="436" t="s">
        <v>102</v>
      </c>
      <c r="C256" s="437">
        <v>0</v>
      </c>
      <c r="D256" s="438"/>
      <c r="E256" s="438"/>
      <c r="F256" s="439"/>
      <c r="G256" s="393"/>
    </row>
    <row r="257" spans="1:7" ht="13.5">
      <c r="A257" s="435">
        <v>3299</v>
      </c>
      <c r="B257" s="436" t="s">
        <v>99</v>
      </c>
      <c r="C257" s="437">
        <v>14008</v>
      </c>
      <c r="D257" s="438"/>
      <c r="E257" s="438"/>
      <c r="F257" s="439"/>
      <c r="G257" s="393"/>
    </row>
    <row r="258" spans="1:7" ht="13.5">
      <c r="A258" s="593">
        <v>3</v>
      </c>
      <c r="B258" s="598"/>
      <c r="C258" s="599">
        <f>C259</f>
        <v>1013</v>
      </c>
      <c r="D258" s="600"/>
      <c r="E258" s="596"/>
      <c r="F258" s="601"/>
      <c r="G258" s="387"/>
    </row>
    <row r="259" spans="1:7" ht="13.5">
      <c r="A259" s="430">
        <v>34</v>
      </c>
      <c r="B259" s="602" t="s">
        <v>137</v>
      </c>
      <c r="C259" s="603">
        <f>C260</f>
        <v>1013</v>
      </c>
      <c r="D259" s="604"/>
      <c r="E259" s="433"/>
      <c r="F259" s="605"/>
      <c r="G259" s="387"/>
    </row>
    <row r="260" spans="1:7" ht="13.5">
      <c r="A260" s="430">
        <v>343</v>
      </c>
      <c r="B260" s="602"/>
      <c r="C260" s="603">
        <f>C261</f>
        <v>1013</v>
      </c>
      <c r="D260" s="604"/>
      <c r="E260" s="433"/>
      <c r="F260" s="605"/>
      <c r="G260" s="387"/>
    </row>
    <row r="261" spans="1:7" ht="13.5">
      <c r="A261" s="435">
        <v>3431</v>
      </c>
      <c r="B261" s="606" t="s">
        <v>140</v>
      </c>
      <c r="C261" s="607">
        <v>1013</v>
      </c>
      <c r="D261" s="608"/>
      <c r="E261" s="438"/>
      <c r="F261" s="609"/>
      <c r="G261" s="393"/>
    </row>
    <row r="262" spans="1:7" ht="24.75" customHeight="1">
      <c r="A262" s="440" t="s">
        <v>360</v>
      </c>
      <c r="B262" s="610"/>
      <c r="C262" s="611">
        <f>C263</f>
        <v>0</v>
      </c>
      <c r="D262" s="612">
        <v>0</v>
      </c>
      <c r="E262" s="428"/>
      <c r="F262" s="613"/>
      <c r="G262" s="381"/>
    </row>
    <row r="263" spans="1:7" ht="13.5">
      <c r="A263" s="430">
        <v>4</v>
      </c>
      <c r="B263" s="614" t="s">
        <v>276</v>
      </c>
      <c r="C263" s="615">
        <f>C264</f>
        <v>0</v>
      </c>
      <c r="D263" s="604"/>
      <c r="E263" s="433"/>
      <c r="F263" s="605"/>
      <c r="G263" s="387"/>
    </row>
    <row r="264" spans="1:7" ht="13.5">
      <c r="A264" s="430">
        <v>42</v>
      </c>
      <c r="B264" s="614" t="s">
        <v>361</v>
      </c>
      <c r="C264" s="615">
        <f>C265</f>
        <v>0</v>
      </c>
      <c r="D264" s="604"/>
      <c r="E264" s="433"/>
      <c r="F264" s="605"/>
      <c r="G264" s="387"/>
    </row>
    <row r="265" spans="1:7" ht="13.5">
      <c r="A265" s="430">
        <v>422</v>
      </c>
      <c r="B265" s="614"/>
      <c r="C265" s="615">
        <f>C266</f>
        <v>0</v>
      </c>
      <c r="D265" s="604"/>
      <c r="E265" s="433"/>
      <c r="F265" s="605"/>
      <c r="G265" s="387"/>
    </row>
    <row r="266" spans="1:7" ht="13.5">
      <c r="A266" s="435">
        <v>4221</v>
      </c>
      <c r="B266" s="606" t="s">
        <v>362</v>
      </c>
      <c r="C266" s="607">
        <v>0</v>
      </c>
      <c r="D266" s="608"/>
      <c r="E266" s="438"/>
      <c r="F266" s="609"/>
      <c r="G266" s="393"/>
    </row>
    <row r="267" spans="1:7" ht="24.75" customHeight="1">
      <c r="A267" s="616" t="s">
        <v>363</v>
      </c>
      <c r="B267" s="616"/>
      <c r="C267" s="617">
        <f>C268</f>
        <v>9076</v>
      </c>
      <c r="D267" s="618">
        <v>0</v>
      </c>
      <c r="E267" s="619"/>
      <c r="F267" s="620"/>
      <c r="G267" s="381"/>
    </row>
    <row r="268" spans="1:7" ht="13.5">
      <c r="A268" s="430">
        <v>4</v>
      </c>
      <c r="B268" s="431" t="s">
        <v>276</v>
      </c>
      <c r="C268" s="432">
        <f>C269</f>
        <v>9076</v>
      </c>
      <c r="D268" s="433"/>
      <c r="E268" s="433"/>
      <c r="F268" s="434"/>
      <c r="G268" s="387"/>
    </row>
    <row r="269" spans="1:7" ht="21.75">
      <c r="A269" s="430">
        <v>42</v>
      </c>
      <c r="B269" s="431" t="s">
        <v>277</v>
      </c>
      <c r="C269" s="432">
        <f>C270</f>
        <v>9076</v>
      </c>
      <c r="D269" s="433"/>
      <c r="E269" s="433"/>
      <c r="F269" s="434"/>
      <c r="G269" s="387"/>
    </row>
    <row r="270" spans="1:7" ht="13.5">
      <c r="A270" s="430">
        <v>424</v>
      </c>
      <c r="B270" s="431"/>
      <c r="C270" s="432">
        <f>C271</f>
        <v>9076</v>
      </c>
      <c r="D270" s="433"/>
      <c r="E270" s="433"/>
      <c r="F270" s="434"/>
      <c r="G270" s="387"/>
    </row>
    <row r="271" spans="1:7" ht="13.5">
      <c r="A271" s="435">
        <v>4241</v>
      </c>
      <c r="B271" s="436" t="s">
        <v>364</v>
      </c>
      <c r="C271" s="437">
        <v>9076</v>
      </c>
      <c r="D271" s="438"/>
      <c r="E271" s="438"/>
      <c r="F271" s="439"/>
      <c r="G271" s="393"/>
    </row>
    <row r="272" spans="1:7" ht="24.75" customHeight="1">
      <c r="A272" s="580" t="s">
        <v>365</v>
      </c>
      <c r="B272" s="580"/>
      <c r="C272" s="581">
        <f aca="true" t="shared" si="35" ref="C272:F276">C273</f>
        <v>170000</v>
      </c>
      <c r="D272" s="582">
        <f t="shared" si="35"/>
        <v>70000</v>
      </c>
      <c r="E272" s="582">
        <f t="shared" si="35"/>
        <v>100000</v>
      </c>
      <c r="F272" s="583">
        <f t="shared" si="35"/>
        <v>100000</v>
      </c>
      <c r="G272" s="370">
        <f>F272/E273*100</f>
        <v>100</v>
      </c>
    </row>
    <row r="273" spans="1:7" ht="24.75" customHeight="1">
      <c r="A273" s="621" t="s">
        <v>366</v>
      </c>
      <c r="B273" s="621"/>
      <c r="C273" s="617">
        <f t="shared" si="35"/>
        <v>170000</v>
      </c>
      <c r="D273" s="622">
        <f t="shared" si="35"/>
        <v>70000</v>
      </c>
      <c r="E273" s="623">
        <f t="shared" si="35"/>
        <v>100000</v>
      </c>
      <c r="F273" s="624">
        <f t="shared" si="35"/>
        <v>100000</v>
      </c>
      <c r="G273" s="381">
        <f aca="true" t="shared" si="36" ref="G273:G284">F273/E273*100</f>
        <v>100</v>
      </c>
    </row>
    <row r="274" spans="1:7" ht="13.5">
      <c r="A274" s="430">
        <v>3</v>
      </c>
      <c r="B274" s="431" t="s">
        <v>210</v>
      </c>
      <c r="C274" s="432">
        <f t="shared" si="35"/>
        <v>170000</v>
      </c>
      <c r="D274" s="433">
        <f t="shared" si="35"/>
        <v>70000</v>
      </c>
      <c r="E274" s="433">
        <f t="shared" si="35"/>
        <v>100000</v>
      </c>
      <c r="F274" s="434">
        <f t="shared" si="35"/>
        <v>100000</v>
      </c>
      <c r="G274" s="387">
        <f t="shared" si="36"/>
        <v>100</v>
      </c>
    </row>
    <row r="275" spans="1:7" ht="13.5">
      <c r="A275" s="430">
        <v>38</v>
      </c>
      <c r="B275" s="431" t="s">
        <v>312</v>
      </c>
      <c r="C275" s="432">
        <f t="shared" si="35"/>
        <v>170000</v>
      </c>
      <c r="D275" s="433">
        <f t="shared" si="35"/>
        <v>70000</v>
      </c>
      <c r="E275" s="433">
        <f t="shared" si="35"/>
        <v>100000</v>
      </c>
      <c r="F275" s="434">
        <f t="shared" si="35"/>
        <v>100000</v>
      </c>
      <c r="G275" s="387">
        <f t="shared" si="36"/>
        <v>100</v>
      </c>
    </row>
    <row r="276" spans="1:7" ht="13.5">
      <c r="A276" s="430">
        <v>381</v>
      </c>
      <c r="B276" s="431"/>
      <c r="C276" s="432">
        <f t="shared" si="35"/>
        <v>170000</v>
      </c>
      <c r="D276" s="433">
        <f t="shared" si="35"/>
        <v>70000</v>
      </c>
      <c r="E276" s="433">
        <f t="shared" si="35"/>
        <v>100000</v>
      </c>
      <c r="F276" s="434">
        <f t="shared" si="35"/>
        <v>100000</v>
      </c>
      <c r="G276" s="387">
        <f t="shared" si="36"/>
        <v>100</v>
      </c>
    </row>
    <row r="277" spans="1:7" ht="13.5">
      <c r="A277" s="435">
        <v>3811</v>
      </c>
      <c r="B277" s="436" t="s">
        <v>154</v>
      </c>
      <c r="C277" s="437">
        <v>170000</v>
      </c>
      <c r="D277" s="438">
        <v>70000</v>
      </c>
      <c r="E277" s="438">
        <v>100000</v>
      </c>
      <c r="F277" s="439">
        <v>100000</v>
      </c>
      <c r="G277" s="393">
        <f t="shared" si="36"/>
        <v>100</v>
      </c>
    </row>
    <row r="278" spans="1:7" ht="24.75" customHeight="1">
      <c r="A278" s="446" t="s">
        <v>367</v>
      </c>
      <c r="B278" s="447"/>
      <c r="C278" s="448">
        <f aca="true" t="shared" si="37" ref="C278:F282">C279</f>
        <v>25000</v>
      </c>
      <c r="D278" s="368">
        <f t="shared" si="37"/>
        <v>20000</v>
      </c>
      <c r="E278" s="368">
        <f t="shared" si="37"/>
        <v>20000</v>
      </c>
      <c r="F278" s="625">
        <f t="shared" si="37"/>
        <v>20000</v>
      </c>
      <c r="G278" s="370">
        <f t="shared" si="36"/>
        <v>100</v>
      </c>
    </row>
    <row r="279" spans="1:7" ht="24.75" customHeight="1">
      <c r="A279" s="440" t="s">
        <v>368</v>
      </c>
      <c r="B279" s="426"/>
      <c r="C279" s="427">
        <f t="shared" si="37"/>
        <v>25000</v>
      </c>
      <c r="D279" s="428">
        <f t="shared" si="37"/>
        <v>20000</v>
      </c>
      <c r="E279" s="428">
        <f t="shared" si="37"/>
        <v>20000</v>
      </c>
      <c r="F279" s="429">
        <f t="shared" si="37"/>
        <v>20000</v>
      </c>
      <c r="G279" s="381">
        <f t="shared" si="36"/>
        <v>100</v>
      </c>
    </row>
    <row r="280" spans="1:7" ht="13.5">
      <c r="A280" s="430">
        <v>3</v>
      </c>
      <c r="B280" s="534" t="s">
        <v>210</v>
      </c>
      <c r="C280" s="535">
        <f t="shared" si="37"/>
        <v>25000</v>
      </c>
      <c r="D280" s="433">
        <f t="shared" si="37"/>
        <v>20000</v>
      </c>
      <c r="E280" s="433">
        <f t="shared" si="37"/>
        <v>20000</v>
      </c>
      <c r="F280" s="434">
        <f t="shared" si="37"/>
        <v>20000</v>
      </c>
      <c r="G280" s="387">
        <f t="shared" si="36"/>
        <v>100</v>
      </c>
    </row>
    <row r="281" spans="1:7" ht="13.5">
      <c r="A281" s="430">
        <v>38</v>
      </c>
      <c r="B281" s="534" t="s">
        <v>312</v>
      </c>
      <c r="C281" s="535">
        <f t="shared" si="37"/>
        <v>25000</v>
      </c>
      <c r="D281" s="433">
        <f t="shared" si="37"/>
        <v>20000</v>
      </c>
      <c r="E281" s="433">
        <f t="shared" si="37"/>
        <v>20000</v>
      </c>
      <c r="F281" s="434">
        <f t="shared" si="37"/>
        <v>20000</v>
      </c>
      <c r="G281" s="387">
        <f t="shared" si="36"/>
        <v>100</v>
      </c>
    </row>
    <row r="282" spans="1:7" ht="13.5">
      <c r="A282" s="430">
        <v>381</v>
      </c>
      <c r="B282" s="534"/>
      <c r="C282" s="535">
        <f t="shared" si="37"/>
        <v>25000</v>
      </c>
      <c r="D282" s="433">
        <f t="shared" si="37"/>
        <v>20000</v>
      </c>
      <c r="E282" s="433">
        <f t="shared" si="37"/>
        <v>20000</v>
      </c>
      <c r="F282" s="434">
        <f t="shared" si="37"/>
        <v>20000</v>
      </c>
      <c r="G282" s="387">
        <f t="shared" si="36"/>
        <v>100</v>
      </c>
    </row>
    <row r="283" spans="1:7" ht="13.5">
      <c r="A283" s="435">
        <v>3811</v>
      </c>
      <c r="B283" s="436" t="s">
        <v>154</v>
      </c>
      <c r="C283" s="437">
        <v>25000</v>
      </c>
      <c r="D283" s="438">
        <v>20000</v>
      </c>
      <c r="E283" s="438">
        <v>20000</v>
      </c>
      <c r="F283" s="439">
        <v>20000</v>
      </c>
      <c r="G283" s="393">
        <f t="shared" si="36"/>
        <v>100</v>
      </c>
    </row>
    <row r="284" spans="1:7" ht="24.75" customHeight="1">
      <c r="A284" s="576" t="s">
        <v>369</v>
      </c>
      <c r="B284" s="442" t="s">
        <v>370</v>
      </c>
      <c r="C284" s="443">
        <f>C286</f>
        <v>226500</v>
      </c>
      <c r="D284" s="577">
        <f>D286</f>
        <v>225000</v>
      </c>
      <c r="E284" s="577">
        <f>E286</f>
        <v>225000</v>
      </c>
      <c r="F284" s="578">
        <f>F286</f>
        <v>225000</v>
      </c>
      <c r="G284" s="362">
        <f t="shared" si="36"/>
        <v>100</v>
      </c>
    </row>
    <row r="285" spans="1:7" ht="13.5">
      <c r="A285" s="579" t="s">
        <v>371</v>
      </c>
      <c r="B285" s="447"/>
      <c r="C285" s="448"/>
      <c r="D285" s="449"/>
      <c r="E285" s="449"/>
      <c r="F285" s="450"/>
      <c r="G285" s="370"/>
    </row>
    <row r="286" spans="1:7" ht="24.75" customHeight="1">
      <c r="A286" s="579" t="s">
        <v>372</v>
      </c>
      <c r="B286" s="447"/>
      <c r="C286" s="448">
        <f>C287+C292</f>
        <v>226500</v>
      </c>
      <c r="D286" s="368">
        <f>D287+D292</f>
        <v>225000</v>
      </c>
      <c r="E286" s="368">
        <f>E287+E292</f>
        <v>225000</v>
      </c>
      <c r="F286" s="625">
        <f>F287+F292</f>
        <v>225000</v>
      </c>
      <c r="G286" s="370">
        <f aca="true" t="shared" si="38" ref="G286:G297">F286/E286*100</f>
        <v>100</v>
      </c>
    </row>
    <row r="287" spans="1:7" ht="24.75" customHeight="1">
      <c r="A287" s="425" t="s">
        <v>373</v>
      </c>
      <c r="B287" s="426"/>
      <c r="C287" s="427">
        <f aca="true" t="shared" si="39" ref="C287:F290">C288</f>
        <v>200000</v>
      </c>
      <c r="D287" s="428">
        <f t="shared" si="39"/>
        <v>200000</v>
      </c>
      <c r="E287" s="428">
        <f t="shared" si="39"/>
        <v>200000</v>
      </c>
      <c r="F287" s="429">
        <f t="shared" si="39"/>
        <v>200000</v>
      </c>
      <c r="G287" s="381">
        <f t="shared" si="38"/>
        <v>100</v>
      </c>
    </row>
    <row r="288" spans="1:7" ht="13.5">
      <c r="A288" s="430">
        <v>3</v>
      </c>
      <c r="B288" s="431" t="s">
        <v>210</v>
      </c>
      <c r="C288" s="432">
        <f t="shared" si="39"/>
        <v>200000</v>
      </c>
      <c r="D288" s="433">
        <f t="shared" si="39"/>
        <v>200000</v>
      </c>
      <c r="E288" s="433">
        <f t="shared" si="39"/>
        <v>200000</v>
      </c>
      <c r="F288" s="434">
        <f t="shared" si="39"/>
        <v>200000</v>
      </c>
      <c r="G288" s="387">
        <f t="shared" si="38"/>
        <v>100</v>
      </c>
    </row>
    <row r="289" spans="1:7" ht="13.5">
      <c r="A289" s="430">
        <v>38</v>
      </c>
      <c r="B289" s="431" t="s">
        <v>312</v>
      </c>
      <c r="C289" s="432">
        <f t="shared" si="39"/>
        <v>200000</v>
      </c>
      <c r="D289" s="433">
        <f t="shared" si="39"/>
        <v>200000</v>
      </c>
      <c r="E289" s="433">
        <f t="shared" si="39"/>
        <v>200000</v>
      </c>
      <c r="F289" s="434">
        <f t="shared" si="39"/>
        <v>200000</v>
      </c>
      <c r="G289" s="387">
        <f t="shared" si="38"/>
        <v>100</v>
      </c>
    </row>
    <row r="290" spans="1:7" ht="13.5">
      <c r="A290" s="430">
        <v>381</v>
      </c>
      <c r="B290" s="431" t="s">
        <v>374</v>
      </c>
      <c r="C290" s="432">
        <f t="shared" si="39"/>
        <v>200000</v>
      </c>
      <c r="D290" s="433">
        <f t="shared" si="39"/>
        <v>200000</v>
      </c>
      <c r="E290" s="433">
        <f t="shared" si="39"/>
        <v>200000</v>
      </c>
      <c r="F290" s="434">
        <f t="shared" si="39"/>
        <v>200000</v>
      </c>
      <c r="G290" s="387">
        <f t="shared" si="38"/>
        <v>100</v>
      </c>
    </row>
    <row r="291" spans="1:7" ht="13.5">
      <c r="A291" s="435">
        <v>3811</v>
      </c>
      <c r="B291" s="560" t="s">
        <v>154</v>
      </c>
      <c r="C291" s="561">
        <v>200000</v>
      </c>
      <c r="D291" s="438">
        <v>200000</v>
      </c>
      <c r="E291" s="438">
        <v>200000</v>
      </c>
      <c r="F291" s="439">
        <v>200000</v>
      </c>
      <c r="G291" s="393">
        <f t="shared" si="38"/>
        <v>100</v>
      </c>
    </row>
    <row r="292" spans="1:7" ht="24.75" customHeight="1">
      <c r="A292" s="425" t="s">
        <v>375</v>
      </c>
      <c r="B292" s="626"/>
      <c r="C292" s="627">
        <f aca="true" t="shared" si="40" ref="C292:F295">C293</f>
        <v>26500</v>
      </c>
      <c r="D292" s="428">
        <f t="shared" si="40"/>
        <v>25000</v>
      </c>
      <c r="E292" s="428">
        <f t="shared" si="40"/>
        <v>25000</v>
      </c>
      <c r="F292" s="429">
        <f t="shared" si="40"/>
        <v>25000</v>
      </c>
      <c r="G292" s="381">
        <f t="shared" si="38"/>
        <v>100</v>
      </c>
    </row>
    <row r="293" spans="1:7" ht="13.5">
      <c r="A293" s="430">
        <v>3</v>
      </c>
      <c r="B293" s="431" t="s">
        <v>210</v>
      </c>
      <c r="C293" s="432">
        <f t="shared" si="40"/>
        <v>26500</v>
      </c>
      <c r="D293" s="433">
        <f t="shared" si="40"/>
        <v>25000</v>
      </c>
      <c r="E293" s="433">
        <f t="shared" si="40"/>
        <v>25000</v>
      </c>
      <c r="F293" s="434">
        <f t="shared" si="40"/>
        <v>25000</v>
      </c>
      <c r="G293" s="387">
        <f t="shared" si="38"/>
        <v>100</v>
      </c>
    </row>
    <row r="294" spans="1:7" ht="13.5">
      <c r="A294" s="430">
        <v>38</v>
      </c>
      <c r="B294" s="431" t="s">
        <v>312</v>
      </c>
      <c r="C294" s="432">
        <f t="shared" si="40"/>
        <v>26500</v>
      </c>
      <c r="D294" s="433">
        <f t="shared" si="40"/>
        <v>25000</v>
      </c>
      <c r="E294" s="433">
        <f t="shared" si="40"/>
        <v>25000</v>
      </c>
      <c r="F294" s="434">
        <f t="shared" si="40"/>
        <v>25000</v>
      </c>
      <c r="G294" s="387">
        <f t="shared" si="38"/>
        <v>100</v>
      </c>
    </row>
    <row r="295" spans="1:7" ht="13.5">
      <c r="A295" s="430">
        <v>381</v>
      </c>
      <c r="B295" s="431"/>
      <c r="C295" s="432">
        <f t="shared" si="40"/>
        <v>26500</v>
      </c>
      <c r="D295" s="433">
        <f t="shared" si="40"/>
        <v>25000</v>
      </c>
      <c r="E295" s="433">
        <f t="shared" si="40"/>
        <v>25000</v>
      </c>
      <c r="F295" s="434">
        <f t="shared" si="40"/>
        <v>25000</v>
      </c>
      <c r="G295" s="387">
        <f t="shared" si="38"/>
        <v>100</v>
      </c>
    </row>
    <row r="296" spans="1:7" ht="24.75" customHeight="1">
      <c r="A296" s="435">
        <v>3811</v>
      </c>
      <c r="B296" s="436" t="s">
        <v>154</v>
      </c>
      <c r="C296" s="437">
        <v>26500</v>
      </c>
      <c r="D296" s="438">
        <v>25000</v>
      </c>
      <c r="E296" s="438">
        <v>25000</v>
      </c>
      <c r="F296" s="439">
        <v>25000</v>
      </c>
      <c r="G296" s="393">
        <f t="shared" si="38"/>
        <v>100</v>
      </c>
    </row>
    <row r="297" spans="1:7" ht="24.75" customHeight="1">
      <c r="A297" s="576" t="s">
        <v>376</v>
      </c>
      <c r="B297" s="442" t="s">
        <v>377</v>
      </c>
      <c r="C297" s="443">
        <f>C299+C305</f>
        <v>258782</v>
      </c>
      <c r="D297" s="577">
        <f>D299+D305</f>
        <v>331500</v>
      </c>
      <c r="E297" s="577">
        <f>E299+E305</f>
        <v>331500</v>
      </c>
      <c r="F297" s="578">
        <f>F299+F305</f>
        <v>216786</v>
      </c>
      <c r="G297" s="362">
        <f t="shared" si="38"/>
        <v>65.39547511312217</v>
      </c>
    </row>
    <row r="298" spans="1:7" ht="13.5">
      <c r="A298" s="579" t="s">
        <v>378</v>
      </c>
      <c r="B298" s="447"/>
      <c r="C298" s="448"/>
      <c r="D298" s="449"/>
      <c r="E298" s="449"/>
      <c r="F298" s="450"/>
      <c r="G298" s="370"/>
    </row>
    <row r="299" spans="1:7" ht="24.75" customHeight="1">
      <c r="A299" s="579" t="s">
        <v>379</v>
      </c>
      <c r="B299" s="447"/>
      <c r="C299" s="448">
        <f aca="true" t="shared" si="41" ref="C299:F303">C300</f>
        <v>176132</v>
      </c>
      <c r="D299" s="368">
        <f t="shared" si="41"/>
        <v>220500</v>
      </c>
      <c r="E299" s="368">
        <f t="shared" si="41"/>
        <v>220500</v>
      </c>
      <c r="F299" s="625">
        <f t="shared" si="41"/>
        <v>137786</v>
      </c>
      <c r="G299" s="370">
        <f aca="true" t="shared" si="42" ref="G299:G315">F299/E299*100</f>
        <v>62.48798185941043</v>
      </c>
    </row>
    <row r="300" spans="1:7" ht="24.75" customHeight="1">
      <c r="A300" s="425" t="s">
        <v>380</v>
      </c>
      <c r="B300" s="426"/>
      <c r="C300" s="427">
        <f t="shared" si="41"/>
        <v>176132</v>
      </c>
      <c r="D300" s="428">
        <f t="shared" si="41"/>
        <v>220500</v>
      </c>
      <c r="E300" s="428">
        <f t="shared" si="41"/>
        <v>220500</v>
      </c>
      <c r="F300" s="429">
        <f t="shared" si="41"/>
        <v>137786</v>
      </c>
      <c r="G300" s="381">
        <f t="shared" si="42"/>
        <v>62.48798185941043</v>
      </c>
    </row>
    <row r="301" spans="1:7" ht="13.5">
      <c r="A301" s="430">
        <v>3</v>
      </c>
      <c r="B301" s="431" t="s">
        <v>210</v>
      </c>
      <c r="C301" s="432">
        <f t="shared" si="41"/>
        <v>176132</v>
      </c>
      <c r="D301" s="433">
        <f t="shared" si="41"/>
        <v>220500</v>
      </c>
      <c r="E301" s="433">
        <f t="shared" si="41"/>
        <v>220500</v>
      </c>
      <c r="F301" s="434">
        <f t="shared" si="41"/>
        <v>137786</v>
      </c>
      <c r="G301" s="387">
        <f t="shared" si="42"/>
        <v>62.48798185941043</v>
      </c>
    </row>
    <row r="302" spans="1:7" ht="13.5">
      <c r="A302" s="430">
        <v>37</v>
      </c>
      <c r="B302" s="431" t="s">
        <v>348</v>
      </c>
      <c r="C302" s="432">
        <f t="shared" si="41"/>
        <v>176132</v>
      </c>
      <c r="D302" s="433">
        <f t="shared" si="41"/>
        <v>220500</v>
      </c>
      <c r="E302" s="433">
        <f t="shared" si="41"/>
        <v>220500</v>
      </c>
      <c r="F302" s="434">
        <f t="shared" si="41"/>
        <v>137786</v>
      </c>
      <c r="G302" s="387">
        <f t="shared" si="42"/>
        <v>62.48798185941043</v>
      </c>
    </row>
    <row r="303" spans="1:7" ht="13.5">
      <c r="A303" s="430">
        <v>372</v>
      </c>
      <c r="B303" s="431"/>
      <c r="C303" s="628">
        <f t="shared" si="41"/>
        <v>176132</v>
      </c>
      <c r="D303" s="629">
        <f t="shared" si="41"/>
        <v>220500</v>
      </c>
      <c r="E303" s="629">
        <f t="shared" si="41"/>
        <v>220500</v>
      </c>
      <c r="F303" s="630">
        <f t="shared" si="41"/>
        <v>137786</v>
      </c>
      <c r="G303" s="387">
        <f t="shared" si="42"/>
        <v>62.48798185941043</v>
      </c>
    </row>
    <row r="304" spans="1:7" ht="13.5">
      <c r="A304" s="435">
        <v>3721</v>
      </c>
      <c r="B304" s="436" t="s">
        <v>152</v>
      </c>
      <c r="C304" s="631">
        <v>176132</v>
      </c>
      <c r="D304" s="632">
        <v>220500</v>
      </c>
      <c r="E304" s="632">
        <v>220500</v>
      </c>
      <c r="F304" s="633">
        <v>137786</v>
      </c>
      <c r="G304" s="393">
        <f t="shared" si="42"/>
        <v>62.48798185941043</v>
      </c>
    </row>
    <row r="305" spans="1:7" ht="24.75" customHeight="1">
      <c r="A305" s="579" t="s">
        <v>381</v>
      </c>
      <c r="B305" s="634"/>
      <c r="C305" s="635">
        <f>C306+C311</f>
        <v>82650</v>
      </c>
      <c r="D305" s="368">
        <f>D306+D311</f>
        <v>111000</v>
      </c>
      <c r="E305" s="368">
        <f>E306+E311</f>
        <v>111000</v>
      </c>
      <c r="F305" s="625">
        <f>F306+F311</f>
        <v>79000</v>
      </c>
      <c r="G305" s="370">
        <f t="shared" si="42"/>
        <v>71.17117117117117</v>
      </c>
    </row>
    <row r="306" spans="1:7" ht="24.75" customHeight="1">
      <c r="A306" s="636" t="s">
        <v>382</v>
      </c>
      <c r="B306" s="637"/>
      <c r="C306" s="427">
        <f aca="true" t="shared" si="43" ref="C306:F309">C307</f>
        <v>57650</v>
      </c>
      <c r="D306" s="428">
        <f t="shared" si="43"/>
        <v>86000</v>
      </c>
      <c r="E306" s="428">
        <f t="shared" si="43"/>
        <v>86000</v>
      </c>
      <c r="F306" s="429">
        <f t="shared" si="43"/>
        <v>54000</v>
      </c>
      <c r="G306" s="381">
        <f t="shared" si="42"/>
        <v>62.7906976744186</v>
      </c>
    </row>
    <row r="307" spans="1:7" ht="13.5">
      <c r="A307" s="430">
        <v>3</v>
      </c>
      <c r="B307" s="431" t="s">
        <v>210</v>
      </c>
      <c r="C307" s="432">
        <f t="shared" si="43"/>
        <v>57650</v>
      </c>
      <c r="D307" s="433">
        <f t="shared" si="43"/>
        <v>86000</v>
      </c>
      <c r="E307" s="433">
        <f t="shared" si="43"/>
        <v>86000</v>
      </c>
      <c r="F307" s="434">
        <f t="shared" si="43"/>
        <v>54000</v>
      </c>
      <c r="G307" s="387">
        <f t="shared" si="42"/>
        <v>62.7906976744186</v>
      </c>
    </row>
    <row r="308" spans="1:7" ht="13.5">
      <c r="A308" s="430">
        <v>38</v>
      </c>
      <c r="B308" s="431" t="s">
        <v>312</v>
      </c>
      <c r="C308" s="432">
        <f t="shared" si="43"/>
        <v>57650</v>
      </c>
      <c r="D308" s="433">
        <f t="shared" si="43"/>
        <v>86000</v>
      </c>
      <c r="E308" s="433">
        <f t="shared" si="43"/>
        <v>86000</v>
      </c>
      <c r="F308" s="434">
        <f t="shared" si="43"/>
        <v>54000</v>
      </c>
      <c r="G308" s="387">
        <f t="shared" si="42"/>
        <v>62.7906976744186</v>
      </c>
    </row>
    <row r="309" spans="1:7" ht="13.5">
      <c r="A309" s="430">
        <v>381</v>
      </c>
      <c r="B309" s="431"/>
      <c r="C309" s="432">
        <f t="shared" si="43"/>
        <v>57650</v>
      </c>
      <c r="D309" s="433">
        <f t="shared" si="43"/>
        <v>86000</v>
      </c>
      <c r="E309" s="433">
        <f t="shared" si="43"/>
        <v>86000</v>
      </c>
      <c r="F309" s="434">
        <f t="shared" si="43"/>
        <v>54000</v>
      </c>
      <c r="G309" s="387">
        <f t="shared" si="42"/>
        <v>62.7906976744186</v>
      </c>
    </row>
    <row r="310" spans="1:7" ht="13.5">
      <c r="A310" s="435">
        <v>3811</v>
      </c>
      <c r="B310" s="436" t="s">
        <v>154</v>
      </c>
      <c r="C310" s="437">
        <v>57650</v>
      </c>
      <c r="D310" s="438">
        <v>86000</v>
      </c>
      <c r="E310" s="438">
        <v>86000</v>
      </c>
      <c r="F310" s="439">
        <v>54000</v>
      </c>
      <c r="G310" s="393">
        <f t="shared" si="42"/>
        <v>62.7906976744186</v>
      </c>
    </row>
    <row r="311" spans="1:7" ht="24.75" customHeight="1">
      <c r="A311" s="425" t="s">
        <v>383</v>
      </c>
      <c r="B311" s="426"/>
      <c r="C311" s="427">
        <f aca="true" t="shared" si="44" ref="C311:F314">C312</f>
        <v>25000</v>
      </c>
      <c r="D311" s="428">
        <f t="shared" si="44"/>
        <v>25000</v>
      </c>
      <c r="E311" s="428">
        <f t="shared" si="44"/>
        <v>25000</v>
      </c>
      <c r="F311" s="429">
        <f t="shared" si="44"/>
        <v>25000</v>
      </c>
      <c r="G311" s="381">
        <f t="shared" si="42"/>
        <v>100</v>
      </c>
    </row>
    <row r="312" spans="1:7" ht="13.5">
      <c r="A312" s="430">
        <v>3</v>
      </c>
      <c r="B312" s="431" t="s">
        <v>210</v>
      </c>
      <c r="C312" s="432">
        <f t="shared" si="44"/>
        <v>25000</v>
      </c>
      <c r="D312" s="433">
        <f t="shared" si="44"/>
        <v>25000</v>
      </c>
      <c r="E312" s="433">
        <f t="shared" si="44"/>
        <v>25000</v>
      </c>
      <c r="F312" s="9">
        <f t="shared" si="44"/>
        <v>25000</v>
      </c>
      <c r="G312" s="387">
        <f t="shared" si="42"/>
        <v>100</v>
      </c>
    </row>
    <row r="313" spans="1:7" ht="13.5">
      <c r="A313" s="430">
        <v>38</v>
      </c>
      <c r="B313" s="431" t="s">
        <v>312</v>
      </c>
      <c r="C313" s="432">
        <f t="shared" si="44"/>
        <v>25000</v>
      </c>
      <c r="D313" s="433">
        <f t="shared" si="44"/>
        <v>25000</v>
      </c>
      <c r="E313" s="433">
        <f t="shared" si="44"/>
        <v>25000</v>
      </c>
      <c r="F313" s="434">
        <f t="shared" si="44"/>
        <v>25000</v>
      </c>
      <c r="G313" s="387">
        <f t="shared" si="42"/>
        <v>100</v>
      </c>
    </row>
    <row r="314" spans="1:7" ht="13.5">
      <c r="A314" s="430">
        <v>381</v>
      </c>
      <c r="B314" s="431"/>
      <c r="C314" s="603">
        <f t="shared" si="44"/>
        <v>25000</v>
      </c>
      <c r="D314" s="604">
        <f t="shared" si="44"/>
        <v>25000</v>
      </c>
      <c r="E314" s="433">
        <f t="shared" si="44"/>
        <v>25000</v>
      </c>
      <c r="F314" s="605">
        <f t="shared" si="44"/>
        <v>25000</v>
      </c>
      <c r="G314" s="387">
        <f t="shared" si="42"/>
        <v>100</v>
      </c>
    </row>
    <row r="315" spans="1:7" ht="13.5">
      <c r="A315" s="435">
        <v>3811</v>
      </c>
      <c r="B315" s="436" t="s">
        <v>154</v>
      </c>
      <c r="C315" s="607">
        <v>25000</v>
      </c>
      <c r="D315" s="608">
        <v>25000</v>
      </c>
      <c r="E315" s="438">
        <v>25000</v>
      </c>
      <c r="F315" s="609">
        <v>25000</v>
      </c>
      <c r="G315" s="393">
        <f t="shared" si="42"/>
        <v>100</v>
      </c>
    </row>
    <row r="316" spans="1:7" ht="13.5">
      <c r="A316" s="638"/>
      <c r="B316" s="638"/>
      <c r="C316" s="638"/>
      <c r="D316" s="638"/>
      <c r="E316" s="638"/>
      <c r="F316" s="638"/>
      <c r="G316" s="638"/>
    </row>
    <row r="317" spans="1:7" ht="13.5">
      <c r="A317" s="638"/>
      <c r="B317" s="638"/>
      <c r="C317" s="638"/>
      <c r="D317" s="638"/>
      <c r="E317" s="638"/>
      <c r="F317" s="638"/>
      <c r="G317" s="638"/>
    </row>
    <row r="318" spans="1:7" ht="13.5">
      <c r="A318" s="638"/>
      <c r="B318" s="638"/>
      <c r="C318" s="638"/>
      <c r="D318" s="638"/>
      <c r="E318" s="638"/>
      <c r="F318" s="638"/>
      <c r="G318" s="638"/>
    </row>
    <row r="319" spans="1:7" ht="13.5">
      <c r="A319" s="638"/>
      <c r="B319" s="638"/>
      <c r="C319" s="638"/>
      <c r="D319" s="638"/>
      <c r="E319" s="638"/>
      <c r="F319" s="638"/>
      <c r="G319" s="638"/>
    </row>
    <row r="320" spans="1:7" ht="13.5">
      <c r="A320" s="638"/>
      <c r="B320" s="638"/>
      <c r="C320" s="638"/>
      <c r="D320" s="638"/>
      <c r="E320" s="638"/>
      <c r="F320" s="638"/>
      <c r="G320" s="638"/>
    </row>
    <row r="321" spans="1:7" ht="13.5">
      <c r="A321" s="638"/>
      <c r="B321" s="638"/>
      <c r="C321" s="638"/>
      <c r="D321" s="638"/>
      <c r="E321" s="638"/>
      <c r="F321" s="638"/>
      <c r="G321" s="638"/>
    </row>
    <row r="322" spans="1:7" ht="13.5">
      <c r="A322" s="638"/>
      <c r="B322" s="638"/>
      <c r="C322" s="638"/>
      <c r="D322" s="638"/>
      <c r="E322" s="638"/>
      <c r="F322" s="638"/>
      <c r="G322" s="638"/>
    </row>
  </sheetData>
  <sheetProtection selectLockedCells="1" selectUnlockedCells="1"/>
  <mergeCells count="12">
    <mergeCell ref="A5:B5"/>
    <mergeCell ref="A72:B72"/>
    <mergeCell ref="A110:B110"/>
    <mergeCell ref="A187:B187"/>
    <mergeCell ref="A213:B213"/>
    <mergeCell ref="A215:B215"/>
    <mergeCell ref="A220:B220"/>
    <mergeCell ref="A235:B235"/>
    <mergeCell ref="A237:B237"/>
    <mergeCell ref="A267:B267"/>
    <mergeCell ref="A272:B272"/>
    <mergeCell ref="A273:B273"/>
  </mergeCells>
  <printOptions/>
  <pageMargins left="0" right="0" top="0.7479166666666667" bottom="0.747916666666666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I32"/>
  <sheetViews>
    <sheetView workbookViewId="0" topLeftCell="A13">
      <selection activeCell="E28" sqref="E28"/>
    </sheetView>
  </sheetViews>
  <sheetFormatPr defaultColWidth="9.140625" defaultRowHeight="12.75"/>
  <cols>
    <col min="1" max="16384" width="8.7109375" style="1" customWidth="1"/>
  </cols>
  <sheetData>
    <row r="3" spans="1:5" ht="13.5">
      <c r="A3" s="639" t="s">
        <v>384</v>
      </c>
      <c r="B3" s="4" t="s">
        <v>385</v>
      </c>
      <c r="C3" s="4"/>
      <c r="D3" s="4"/>
      <c r="E3" s="4"/>
    </row>
    <row r="8" spans="2:9" ht="15" customHeight="1">
      <c r="B8" s="640" t="s">
        <v>386</v>
      </c>
      <c r="C8" s="640"/>
      <c r="D8" s="640"/>
      <c r="E8" s="640"/>
      <c r="F8" s="640"/>
      <c r="G8" s="640"/>
      <c r="H8" s="640"/>
      <c r="I8" s="640"/>
    </row>
    <row r="9" spans="2:9" ht="15" customHeight="1">
      <c r="B9" s="640" t="s">
        <v>387</v>
      </c>
      <c r="C9" s="640"/>
      <c r="D9" s="640"/>
      <c r="E9" s="640"/>
      <c r="F9" s="640"/>
      <c r="G9" s="640"/>
      <c r="H9" s="640"/>
      <c r="I9" s="640"/>
    </row>
    <row r="13" spans="3:9" ht="13.5">
      <c r="C13" s="4" t="s">
        <v>388</v>
      </c>
      <c r="D13" s="4"/>
      <c r="E13" s="4"/>
      <c r="F13" s="4"/>
      <c r="G13" s="4"/>
      <c r="H13" s="4"/>
      <c r="I13" s="4"/>
    </row>
    <row r="18" spans="2:4" ht="13.5">
      <c r="B18" s="1" t="s">
        <v>389</v>
      </c>
      <c r="C18" s="4" t="s">
        <v>390</v>
      </c>
      <c r="D18" s="4"/>
    </row>
    <row r="19" spans="2:3" ht="13.5">
      <c r="B19" s="1" t="s">
        <v>391</v>
      </c>
      <c r="C19" s="1" t="s">
        <v>392</v>
      </c>
    </row>
    <row r="21" ht="13.5">
      <c r="G21" s="1" t="s">
        <v>393</v>
      </c>
    </row>
    <row r="23" spans="6:8" ht="13.5">
      <c r="F23" s="638"/>
      <c r="G23" s="638"/>
      <c r="H23" s="638"/>
    </row>
    <row r="24" ht="18" customHeight="1"/>
    <row r="25" spans="6:8" ht="13.5">
      <c r="F25" s="641"/>
      <c r="G25" s="641"/>
      <c r="H25" s="641"/>
    </row>
    <row r="26" ht="13.5">
      <c r="F26" s="1" t="s">
        <v>394</v>
      </c>
    </row>
    <row r="32" spans="1:5" ht="13.5">
      <c r="A32" s="1" t="s">
        <v>395</v>
      </c>
      <c r="C32" s="641" t="s">
        <v>396</v>
      </c>
      <c r="D32" s="641"/>
      <c r="E32" s="1" t="s">
        <v>397</v>
      </c>
    </row>
  </sheetData>
  <sheetProtection selectLockedCells="1" selectUnlockedCells="1"/>
  <mergeCells count="5">
    <mergeCell ref="B3:E3"/>
    <mergeCell ref="B8:I8"/>
    <mergeCell ref="B9:I9"/>
    <mergeCell ref="C13:I13"/>
    <mergeCell ref="C18:D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