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FE28C719-B520-441C-AD6C-D440BD42EDC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81029"/>
</workbook>
</file>

<file path=xl/calcChain.xml><?xml version="1.0" encoding="utf-8"?>
<calcChain xmlns="http://schemas.openxmlformats.org/spreadsheetml/2006/main">
  <c r="G43" i="1" l="1"/>
  <c r="F43" i="1"/>
  <c r="E22" i="1"/>
  <c r="E2" i="1"/>
  <c r="E43" i="1"/>
  <c r="E35" i="1"/>
  <c r="E17" i="1"/>
  <c r="F98" i="1" l="1"/>
  <c r="F2" i="1" l="1"/>
  <c r="E98" i="1" l="1"/>
  <c r="G80" i="1"/>
  <c r="F80" i="1"/>
  <c r="E80" i="1"/>
  <c r="E58" i="1"/>
  <c r="G32" i="1"/>
  <c r="F32" i="1"/>
  <c r="E32" i="1"/>
  <c r="E12" i="1"/>
  <c r="G90" i="1" l="1"/>
  <c r="G86" i="1"/>
  <c r="G68" i="1"/>
  <c r="G63" i="1"/>
  <c r="G50" i="1"/>
  <c r="G2" i="1"/>
  <c r="G75" i="1"/>
  <c r="F75" i="1" l="1"/>
  <c r="F86" i="1" l="1"/>
  <c r="E86" i="1"/>
  <c r="F68" i="1"/>
  <c r="E68" i="1"/>
  <c r="F63" i="1"/>
  <c r="E63" i="1"/>
  <c r="F50" i="1" l="1"/>
  <c r="E50" i="1"/>
  <c r="G77" i="1" l="1"/>
  <c r="F77" i="1"/>
  <c r="F90" i="1"/>
  <c r="F73" i="1"/>
  <c r="F48" i="1"/>
  <c r="F41" i="1"/>
  <c r="F17" i="1"/>
  <c r="E73" i="1" l="1"/>
  <c r="G98" i="1" l="1"/>
  <c r="E90" i="1" l="1"/>
  <c r="E77" i="1"/>
  <c r="G73" i="1" l="1"/>
  <c r="G61" i="1"/>
  <c r="F61" i="1"/>
  <c r="E61" i="1"/>
  <c r="G58" i="1"/>
  <c r="F58" i="1"/>
  <c r="G48" i="1"/>
  <c r="G41" i="1"/>
  <c r="G17" i="1"/>
  <c r="E48" i="1"/>
  <c r="E75" i="1"/>
  <c r="F102" i="1" l="1"/>
  <c r="G102" i="1"/>
  <c r="E102" i="1"/>
</calcChain>
</file>

<file path=xl/sharedStrings.xml><?xml version="1.0" encoding="utf-8"?>
<sst xmlns="http://schemas.openxmlformats.org/spreadsheetml/2006/main" count="353" uniqueCount="271">
  <si>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</si>
  <si>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</si>
  <si>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</si>
  <si>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</si>
  <si>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</si>
  <si>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</si>
  <si>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</si>
  <si>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</si>
  <si>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</si>
  <si>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</si>
  <si>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</si>
  <si>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</si>
  <si>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</si>
  <si>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</si>
  <si>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</si>
  <si>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</si>
  <si>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</si>
  <si>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</si>
  <si>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</si>
  <si>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</si>
  <si>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</si>
  <si>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</si>
  <si>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</si>
  <si>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</si>
  <si>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</si>
  <si>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</si>
  <si>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</si>
  <si>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</si>
  <si>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</si>
  <si>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</si>
  <si>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</si>
  <si>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</si>
  <si>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</si>
  <si>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</si>
  <si>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</si>
  <si>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</si>
  <si>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</si>
  <si>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</si>
  <si>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</si>
  <si>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</si>
  <si>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</si>
  <si>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</si>
  <si>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</si>
  <si>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</si>
  <si>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A 100802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</si>
  <si>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</si>
  <si>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</si>
  <si>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</si>
  <si>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</si>
  <si>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</si>
  <si>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</si>
  <si>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</si>
  <si>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</si>
  <si>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</si>
  <si>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</si>
  <si>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</si>
  <si>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</si>
  <si>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</si>
  <si>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</si>
  <si>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</si>
  <si>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</si>
  <si>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</si>
  <si>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</si>
  <si>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</si>
  <si>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</si>
  <si>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</si>
  <si>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</si>
  <si>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</si>
  <si>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</si>
  <si>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</si>
  <si>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</si>
  <si>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</si>
  <si>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</si>
  <si>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</si>
  <si>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</si>
  <si>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</si>
  <si>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</si>
  <si>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</si>
  <si>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</si>
  <si>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</si>
  <si>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</si>
  <si>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</si>
  <si>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</si>
  <si>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</si>
  <si>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</si>
  <si>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</si>
  <si>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</si>
  <si>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</si>
  <si>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</si>
  <si>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</si>
  <si>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</si>
  <si>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</si>
  <si>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</si>
  <si>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</si>
  <si>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</si>
  <si>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</si>
  <si>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</si>
  <si>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</si>
  <si>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</si>
  <si>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</si>
  <si>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</si>
  <si>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</si>
  <si>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</si>
  <si>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</si>
  <si>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</si>
  <si>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</si>
  <si>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</si>
  <si>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</si>
  <si>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</si>
  <si>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</si>
  <si>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</si>
  <si>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</si>
  <si>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</si>
  <si>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</si>
  <si>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 xml:space="preserve">Zaštita okoliša </t>
  </si>
  <si>
    <t>Odvoz i zbrinjavanje otpada, sanacija komunalne deponije</t>
  </si>
  <si>
    <t>A 101502</t>
  </si>
  <si>
    <t>Dimnjačarske i ekološke usluge</t>
  </si>
  <si>
    <t>Čišćenje smetlišta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</si>
  <si>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</si>
  <si>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</si>
  <si>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</si>
  <si>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</si>
  <si>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</si>
  <si>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</si>
  <si>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</si>
  <si>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</si>
  <si>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</si>
  <si>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</si>
  <si>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</si>
  <si>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</si>
  <si>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</si>
  <si>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</si>
  <si>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</si>
  <si>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</si>
  <si>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</si>
  <si>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</si>
  <si>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</si>
  <si>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</si>
  <si>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</si>
  <si>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</si>
  <si>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</si>
  <si>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</si>
  <si>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</si>
  <si>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</si>
  <si>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</si>
  <si>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</si>
  <si>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</si>
  <si>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</si>
  <si>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</si>
  <si>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</si>
  <si>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</si>
  <si>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</si>
  <si>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</si>
  <si>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</si>
  <si>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</si>
  <si>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</si>
  <si>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</si>
  <si>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</si>
  <si>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</si>
  <si>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</si>
  <si>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</si>
  <si>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</si>
  <si>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</si>
  <si>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broj komunalnih deponija</t>
  </si>
  <si>
    <t>Očišćeni dimnjaci u građevinama u vlasništvu općine</t>
  </si>
  <si>
    <t>broj divljih deponija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</si>
  <si>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</si>
  <si>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</si>
  <si>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</si>
  <si>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</si>
  <si>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</si>
  <si>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</si>
  <si>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</si>
  <si>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</si>
  <si>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</si>
  <si>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101105</t>
  </si>
  <si>
    <t>A 101702</t>
  </si>
  <si>
    <t>Promocija knjiga i očuvanje kulturne baštine</t>
  </si>
  <si>
    <t>A 101503</t>
  </si>
  <si>
    <t>A 101504</t>
  </si>
  <si>
    <t>Uređenje groblja</t>
  </si>
  <si>
    <t>Proširenje i uređenje groblja</t>
  </si>
  <si>
    <t>Uređenje pučkih domova-G.Vlahinička</t>
  </si>
  <si>
    <t>Potpore u poljoprivredi</t>
  </si>
  <si>
    <t>P 1010</t>
  </si>
  <si>
    <t>P 1013</t>
  </si>
  <si>
    <t>A 100806</t>
  </si>
  <si>
    <t>P 1020</t>
  </si>
  <si>
    <t>A 102001</t>
  </si>
  <si>
    <t>A 101106</t>
  </si>
  <si>
    <t>Broj djece upisane u Osnovnu školu Ludina</t>
  </si>
  <si>
    <t>CILJANA VRIJEDNOST 2021.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</si>
  <si>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</si>
  <si>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</si>
  <si>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</si>
  <si>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</si>
  <si>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</si>
  <si>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</si>
  <si>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</si>
  <si>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Uređenje groblja (ograda, ceste, staze)</t>
  </si>
  <si>
    <t>K 100602</t>
  </si>
  <si>
    <t>K 100603</t>
  </si>
  <si>
    <t>Zagrebačka ulica Velika Ludina (ulaz u Reciklažno dvorište)</t>
  </si>
  <si>
    <t>K 100402</t>
  </si>
  <si>
    <t>K 100403</t>
  </si>
  <si>
    <t>K 100404</t>
  </si>
  <si>
    <t>Uređenje zgrade mrtvačnice na groblju Mala Ludina</t>
  </si>
  <si>
    <t>K 100405</t>
  </si>
  <si>
    <t>A 101107</t>
  </si>
  <si>
    <t>A 101304</t>
  </si>
  <si>
    <t>Sterilizacija i kastracija životinja (sufinanciranje 50%)</t>
  </si>
  <si>
    <t>Nabava kontejnera i spremnika za smeće</t>
  </si>
  <si>
    <t>Broj nabavljenih kontejnera i spremnika</t>
  </si>
  <si>
    <t>A 101204</t>
  </si>
  <si>
    <t>Podmirenje troškova logopeda</t>
  </si>
  <si>
    <r>
      <t xml:space="preserve">PROJEKCIJA </t>
    </r>
    <r>
      <rPr>
        <sz val="14"/>
        <color theme="1"/>
        <rFont val="Aharoni"/>
        <charset val="177"/>
      </rPr>
      <t>2021</t>
    </r>
  </si>
  <si>
    <t>A 100808</t>
  </si>
  <si>
    <t>Izgradnja autobusne kućice</t>
  </si>
  <si>
    <t>Ulica Bukovec</t>
  </si>
  <si>
    <t xml:space="preserve">Obrtnička ulica </t>
  </si>
  <si>
    <t>K 100604</t>
  </si>
  <si>
    <t xml:space="preserve">Cvjetna ulica </t>
  </si>
  <si>
    <t>Uređenje pučkih domova-Velika Ludina</t>
  </si>
  <si>
    <t xml:space="preserve">Uređenje pučkih domova- Kompator </t>
  </si>
  <si>
    <t xml:space="preserve">Dječje igralište Okoli </t>
  </si>
  <si>
    <t>K 100406</t>
  </si>
  <si>
    <t>Rekonstukcija i modernizacija javne rasvjete</t>
  </si>
  <si>
    <t>K 100407</t>
  </si>
  <si>
    <t xml:space="preserve">Uređenje reciklažnog dvorišta </t>
  </si>
  <si>
    <t>Sufinaciranje presfaltiranja školskog igrališta</t>
  </si>
  <si>
    <t xml:space="preserve">Sufinaciranje produžene nastave </t>
  </si>
  <si>
    <t>Sufinanciranje školskih udžbenika, tableta i ostalog</t>
  </si>
  <si>
    <t>K 101901</t>
  </si>
  <si>
    <t>Izgradnja i rekonstukcija Dječjeg Vrtića</t>
  </si>
  <si>
    <t>P 1015</t>
  </si>
  <si>
    <t>A 101501</t>
  </si>
  <si>
    <t>Deratizacija i dezinsekcija</t>
  </si>
  <si>
    <t>P  1014</t>
  </si>
  <si>
    <t>A  101401</t>
  </si>
  <si>
    <t xml:space="preserve">Program zaštite divljači </t>
  </si>
  <si>
    <t>A 100203</t>
  </si>
  <si>
    <t>Održavanje izbora</t>
  </si>
  <si>
    <t>Izgradanja ograda, staza grobova</t>
  </si>
  <si>
    <t xml:space="preserve">Izgradnja autobusne kućice </t>
  </si>
  <si>
    <t>Sanitarno-higijeničarski poslovi</t>
  </si>
  <si>
    <t>A101002</t>
  </si>
  <si>
    <t>Subvencije trgovačkim društvima izvan javnog sektora</t>
  </si>
  <si>
    <t>POLAZNE VRIJEDNOSTI 2020.</t>
  </si>
  <si>
    <t>CILJANA VRIJEDNOST 2022.</t>
  </si>
  <si>
    <t>CILJANA VRIJEDNOST 2023.</t>
  </si>
  <si>
    <t>A101003</t>
  </si>
  <si>
    <t>Kapitalne pomoći kreditnim i ostalim financijskim institucijama te trgovačkim društvima u javnom sektoru</t>
  </si>
  <si>
    <r>
      <rPr>
        <sz val="10"/>
        <color theme="1"/>
        <rFont val="Aharoni"/>
        <charset val="177"/>
      </rPr>
      <t xml:space="preserve">PLAN III. </t>
    </r>
    <r>
      <rPr>
        <sz val="16"/>
        <color theme="1"/>
        <rFont val="Aharoni"/>
        <charset val="177"/>
      </rPr>
      <t>2020</t>
    </r>
  </si>
  <si>
    <t>A 100704</t>
  </si>
  <si>
    <t>Ministasrtvo unutarnjih poslova</t>
  </si>
  <si>
    <t>Uređenje reciklažnog dvorišta</t>
  </si>
  <si>
    <t>Izgradnja Dječjeg igrališta Okoli</t>
  </si>
  <si>
    <t>Uređenje zgrade mrtvačnice</t>
  </si>
  <si>
    <t>Uređenje doma Kompator</t>
  </si>
  <si>
    <t>Uređenje doma Velika Ludina</t>
  </si>
  <si>
    <t>Uređenje doma Gornja Vlahinićka</t>
  </si>
  <si>
    <t>Izgrađenost ulice</t>
  </si>
  <si>
    <t>Izgrađenost skretišta</t>
  </si>
  <si>
    <t>A101004</t>
  </si>
  <si>
    <t>Subvencije Županijskog upravi za cestu( popravak bankina na području općine)</t>
  </si>
  <si>
    <t>A101005</t>
  </si>
  <si>
    <t xml:space="preserve">Subvencija Moslavačkom listu </t>
  </si>
  <si>
    <t>K 100408</t>
  </si>
  <si>
    <t>Uređenje prilaza DVD Vidrenjak</t>
  </si>
  <si>
    <t>K 101401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</si>
</sst>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12"/>
      <color theme="1"/>
      <name val="Aharoni"/>
      <charset val="177"/>
    </font>
    <font>
      <sz val="9"/>
      <color theme="1"/>
      <name val="Aharoni"/>
      <charset val="177"/>
    </font>
    <font>
      <sz val="10"/>
      <color theme="1"/>
      <name val="Aharoni"/>
      <charset val="177"/>
    </font>
    <font>
      <sz val="14"/>
      <color theme="1"/>
      <name val="Aharoni"/>
      <charset val="177"/>
    </font>
    <font>
      <sz val="16"/>
      <color theme="1"/>
      <name val="Aharoni"/>
      <charset val="177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Protection="0"/>
  </cellStyleXfs>
  <cellXfs count="272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/>
    <xf numFmtId="0" fontId="2" fillId="0" borderId="11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3" fontId="7" fillId="0" borderId="16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16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6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3" fontId="7" fillId="0" borderId="13" xfId="0" applyNumberFormat="1" applyFont="1" applyBorder="1" applyProtection="1"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6" xfId="0" applyNumberFormat="1" applyFont="1" applyBorder="1" applyAlignment="1" applyProtection="1">
      <alignment vertical="center"/>
      <protection locked="0"/>
    </xf>
    <xf numFmtId="0" fontId="7" fillId="0" borderId="3" xfId="0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/>
    <xf numFmtId="3" fontId="7" fillId="0" borderId="16" xfId="0" applyNumberFormat="1" applyFont="1" applyBorder="1"/>
    <xf numFmtId="0" fontId="7" fillId="0" borderId="16" xfId="0" applyFont="1" applyBorder="1" applyAlignment="1">
      <alignment horizontal="right" vertical="center"/>
    </xf>
    <xf numFmtId="0" fontId="7" fillId="0" borderId="12" xfId="0" applyFont="1" applyBorder="1"/>
    <xf numFmtId="0" fontId="7" fillId="0" borderId="16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/>
    <xf numFmtId="3" fontId="7" fillId="0" borderId="13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right" vertical="center"/>
      <protection locked="0"/>
    </xf>
    <xf numFmtId="49" fontId="7" fillId="0" borderId="12" xfId="0" applyNumberFormat="1" applyFont="1" applyBorder="1" applyAlignment="1" applyProtection="1">
      <alignment horizontal="right" vertical="center"/>
      <protection locked="0"/>
    </xf>
    <xf numFmtId="49" fontId="7" fillId="0" borderId="18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9" fontId="7" fillId="0" borderId="12" xfId="0" applyNumberFormat="1" applyFont="1" applyBorder="1" applyAlignment="1" applyProtection="1">
      <alignment horizontal="right" wrapText="1"/>
      <protection locked="0"/>
    </xf>
    <xf numFmtId="49" fontId="7" fillId="0" borderId="12" xfId="0" applyNumberFormat="1" applyFon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right"/>
      <protection locked="0"/>
    </xf>
    <xf numFmtId="49" fontId="7" fillId="0" borderId="18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49" fontId="7" fillId="0" borderId="15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7" fillId="0" borderId="26" xfId="0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2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27" xfId="0" applyFont="1" applyBorder="1"/>
    <xf numFmtId="3" fontId="7" fillId="0" borderId="27" xfId="0" applyNumberFormat="1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/>
    </xf>
    <xf numFmtId="49" fontId="7" fillId="0" borderId="28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7" fillId="0" borderId="1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49" fontId="7" fillId="0" borderId="15" xfId="0" applyNumberFormat="1" applyFont="1" applyBorder="1" applyAlignment="1" applyProtection="1">
      <alignment horizontal="right" vertical="center"/>
      <protection locked="0"/>
    </xf>
    <xf numFmtId="3" fontId="7" fillId="0" borderId="13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wrapText="1"/>
    </xf>
    <xf numFmtId="49" fontId="7" fillId="0" borderId="1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2" fillId="0" borderId="31" xfId="0" applyFont="1" applyBorder="1" applyAlignment="1" applyProtection="1">
      <alignment vertical="center" wrapText="1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Protection="1">
      <protection locked="0"/>
    </xf>
    <xf numFmtId="0" fontId="0" fillId="0" borderId="32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49" fontId="2" fillId="0" borderId="33" xfId="0" applyNumberFormat="1" applyFont="1" applyBorder="1" applyAlignment="1" applyProtection="1">
      <alignment horizontal="righ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2" fillId="0" borderId="31" xfId="0" applyFont="1" applyBorder="1" applyProtection="1"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7" fillId="0" borderId="30" xfId="0" applyFont="1" applyBorder="1"/>
    <xf numFmtId="3" fontId="7" fillId="0" borderId="31" xfId="0" applyNumberFormat="1" applyFont="1" applyBorder="1"/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49" fontId="7" fillId="0" borderId="33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wrapText="1"/>
    </xf>
    <xf numFmtId="0" fontId="16" fillId="0" borderId="37" xfId="0" applyFont="1" applyBorder="1"/>
    <xf numFmtId="0" fontId="7" fillId="0" borderId="38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top"/>
      <protection locked="0"/>
    </xf>
    <xf numFmtId="0" fontId="2" fillId="0" borderId="25" xfId="0" applyFont="1" applyBorder="1" applyAlignment="1">
      <alignment horizontal="left" vertical="center" wrapText="1"/>
    </xf>
    <xf numFmtId="0" fontId="7" fillId="0" borderId="35" xfId="0" applyFont="1" applyBorder="1"/>
    <xf numFmtId="0" fontId="7" fillId="0" borderId="38" xfId="0" applyFont="1" applyBorder="1"/>
    <xf numFmtId="0" fontId="7" fillId="0" borderId="41" xfId="0" applyFont="1" applyBorder="1"/>
    <xf numFmtId="0" fontId="2" fillId="0" borderId="25" xfId="0" applyFont="1" applyBorder="1" applyAlignment="1">
      <alignment horizontal="left" vertical="center"/>
    </xf>
    <xf numFmtId="0" fontId="2" fillId="0" borderId="25" xfId="0" applyFont="1" applyBorder="1"/>
    <xf numFmtId="0" fontId="7" fillId="0" borderId="34" xfId="0" applyFont="1" applyBorder="1"/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7" fillId="0" borderId="42" xfId="0" applyFont="1" applyBorder="1"/>
    <xf numFmtId="0" fontId="4" fillId="0" borderId="0" xfId="0" applyFont="1" applyBorder="1" applyAlignment="1">
      <alignment horizontal="center" vertical="center" textRotation="90"/>
    </xf>
    <xf numFmtId="0" fontId="2" fillId="0" borderId="31" xfId="0" applyFont="1" applyBorder="1" applyAlignment="1" applyProtection="1">
      <alignment vertical="center"/>
      <protection locked="0"/>
    </xf>
    <xf numFmtId="3" fontId="2" fillId="0" borderId="31" xfId="0" applyNumberFormat="1" applyFont="1" applyBorder="1" applyProtection="1"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top" textRotation="90" wrapText="1"/>
    </xf>
    <xf numFmtId="0" fontId="5" fillId="0" borderId="0" xfId="0" applyFont="1" applyBorder="1" applyAlignment="1">
      <alignment horizontal="center" vertical="top" textRotation="90" wrapText="1"/>
    </xf>
    <xf numFmtId="0" fontId="5" fillId="0" borderId="36" xfId="0" applyFont="1" applyBorder="1" applyAlignment="1">
      <alignment horizontal="center" vertical="top" textRotation="90" wrapText="1"/>
    </xf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4" fillId="0" borderId="46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</cellXfs>
  <cellStyles count="2">
    <cellStyle name="Normalno" xfId="0" builtinId="0"/>
    <cellStyle name="Style 1" xfId="1" xr:uid="{00000000-0005-0000-0000-000001000000}"/>
  </cellStyles>
  <dxfs count="0"/>
  <tableStyles count="4" defaultTableStyle="Table Style 1" defaultPivotStyle="PivotStyleLight16">
    <tableStyle name="PivotTable Style 1" table="0" count="0" xr9:uid="{00000000-0011-0000-FFFF-FFFF00000000}"/>
    <tableStyle name="PivotTable Style 2" table="0" count="0" xr9:uid="{00000000-0011-0000-FFFF-FFFF01000000}"/>
    <tableStyle name="Table Style 1" pivot="0" count="0" xr9:uid="{00000000-0011-0000-FFFF-FFFF02000000}"/>
    <tableStyle name="Table Style 2" pivot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95250</xdr:rowOff>
    </xdr:from>
    <xdr:to>
      <xdr:col>8</xdr:col>
      <xdr:colOff>542925</xdr:colOff>
      <xdr:row>49</xdr:row>
      <xdr:rowOff>0</xdr:rowOff>
    </xdr:to>
    <xdr:sp macro="" textlink="">
      <xdr:nvSpPr>
        <xdr:cNvPr id="8" name="TekstniOkvir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100" y="28575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400-06/20-01/07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2176/19-20-02-7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21.10.2020.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5/18-pročišćeni tekst i 5/20),  Općinsko vijeće Općine Velika Ludina na svojoj 35. sjednici održanoj 21.10.2020. godine, donijelo je    </a:t>
          </a: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III. IZMJENE I DOPUNE 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2020.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III. izmjenama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 dopunama P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lana razvojnih programa definiraju se ciljevi i prioriteti razvoja Općine Velika Ludina povezani s programskom i organizacijskom klasifikacijom proračuna u skladu sa strateškim ciljevima i prioritetima za 2020.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III. Izmjena i dopuna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Ove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III. Izmjene i dopune P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lana razvojnih programa stupaju na snagu osmog dana od dana objave u  „Službenim novinama Općine Velika Ludina“.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N29" sqref="N2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AL158"/>
  <sheetViews>
    <sheetView workbookViewId="0">
      <pane ySplit="1" topLeftCell="A2" activePane="bottomLeft" state="frozen"/>
      <selection activeCell="N29" sqref="N29"/>
      <selection pane="bottomLeft" activeCell="N29" sqref="N29"/>
    </sheetView>
  </sheetViews>
  <sheetFormatPr defaultRowHeight="15" x14ac:dyDescent="0.25"/>
  <cols>
    <col min="1" max="2" width="9.4257812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 x14ac:dyDescent="0.3">
      <c r="A1" s="155" t="s">
        <v>0</v>
      </c>
      <c r="B1" s="155" t="s">
        <v>1</v>
      </c>
      <c r="C1" s="156" t="s">
        <v>10</v>
      </c>
      <c r="D1" s="157" t="s">
        <v>2</v>
      </c>
      <c r="E1" s="158" t="s">
        <v>253</v>
      </c>
      <c r="F1" s="158" t="s">
        <v>216</v>
      </c>
      <c r="G1" s="158" t="s">
        <v>216</v>
      </c>
      <c r="H1" s="157" t="s">
        <v>3</v>
      </c>
      <c r="I1" s="158" t="s">
        <v>248</v>
      </c>
      <c r="J1" s="158" t="s">
        <v>192</v>
      </c>
      <c r="K1" s="158" t="s">
        <v>249</v>
      </c>
      <c r="L1" s="158" t="s">
        <v>250</v>
      </c>
      <c r="M1" s="257" t="s">
        <v>4</v>
      </c>
      <c r="N1" s="258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</row>
    <row r="2" spans="1:38" ht="33" customHeight="1" thickBot="1" x14ac:dyDescent="0.3">
      <c r="A2" s="259" t="s">
        <v>5</v>
      </c>
      <c r="B2" s="269" t="s">
        <v>9</v>
      </c>
      <c r="C2" s="237" t="s">
        <v>42</v>
      </c>
      <c r="D2" s="1" t="s">
        <v>12</v>
      </c>
      <c r="E2" s="2">
        <f>E3+E4+E5+E6+E7+E8+E9+E11+E10</f>
        <v>1495000</v>
      </c>
      <c r="F2" s="2">
        <f>F3+F4+F5+F6+F7+F8+F9</f>
        <v>790000</v>
      </c>
      <c r="G2" s="2">
        <f>G3+G4+G5+G6+G7+G8+G9+G11</f>
        <v>790000</v>
      </c>
      <c r="H2" s="22"/>
      <c r="I2" s="22"/>
      <c r="J2" s="22"/>
      <c r="K2" s="22"/>
      <c r="L2" s="22"/>
      <c r="M2" s="22"/>
      <c r="N2" s="2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38" ht="24" x14ac:dyDescent="0.25">
      <c r="A3" s="260"/>
      <c r="B3" s="270"/>
      <c r="C3" s="238" t="s">
        <v>43</v>
      </c>
      <c r="D3" s="35" t="s">
        <v>64</v>
      </c>
      <c r="E3" s="36">
        <v>655000</v>
      </c>
      <c r="F3" s="36">
        <v>250000</v>
      </c>
      <c r="G3" s="36">
        <v>250000</v>
      </c>
      <c r="H3" s="102" t="s">
        <v>143</v>
      </c>
      <c r="I3" s="38"/>
      <c r="J3" s="38"/>
      <c r="K3" s="39"/>
      <c r="L3" s="38"/>
      <c r="M3" s="104" t="s">
        <v>57</v>
      </c>
      <c r="N3" s="105" t="s">
        <v>59</v>
      </c>
      <c r="O3" s="160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</row>
    <row r="4" spans="1:38" ht="24" x14ac:dyDescent="0.25">
      <c r="A4" s="260"/>
      <c r="B4" s="270"/>
      <c r="C4" s="239" t="s">
        <v>44</v>
      </c>
      <c r="D4" s="41" t="s">
        <v>14</v>
      </c>
      <c r="E4" s="42">
        <v>60000</v>
      </c>
      <c r="F4" s="42">
        <v>200000</v>
      </c>
      <c r="G4" s="42">
        <v>200000</v>
      </c>
      <c r="H4" s="103" t="s">
        <v>144</v>
      </c>
      <c r="I4" s="43"/>
      <c r="J4" s="43"/>
      <c r="K4" s="44"/>
      <c r="L4" s="43"/>
      <c r="M4" s="106" t="s">
        <v>57</v>
      </c>
      <c r="N4" s="107" t="s">
        <v>59</v>
      </c>
      <c r="O4" s="160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</row>
    <row r="5" spans="1:38" ht="15" customHeight="1" x14ac:dyDescent="0.25">
      <c r="A5" s="260"/>
      <c r="B5" s="270"/>
      <c r="C5" s="239" t="s">
        <v>65</v>
      </c>
      <c r="D5" s="41" t="s">
        <v>15</v>
      </c>
      <c r="E5" s="42">
        <v>360000</v>
      </c>
      <c r="F5" s="42">
        <v>250000</v>
      </c>
      <c r="G5" s="42">
        <v>250000</v>
      </c>
      <c r="H5" s="59" t="s">
        <v>145</v>
      </c>
      <c r="I5" s="46"/>
      <c r="J5" s="46"/>
      <c r="K5" s="47"/>
      <c r="L5" s="46"/>
      <c r="M5" s="106" t="s">
        <v>57</v>
      </c>
      <c r="N5" s="108" t="s">
        <v>59</v>
      </c>
      <c r="O5" s="160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</row>
    <row r="6" spans="1:38" ht="15" customHeight="1" x14ac:dyDescent="0.25">
      <c r="A6" s="260"/>
      <c r="B6" s="270"/>
      <c r="C6" s="239" t="s">
        <v>66</v>
      </c>
      <c r="D6" s="41" t="s">
        <v>181</v>
      </c>
      <c r="E6" s="42">
        <v>10000</v>
      </c>
      <c r="F6" s="42">
        <v>20000</v>
      </c>
      <c r="G6" s="42">
        <v>20000</v>
      </c>
      <c r="H6" s="59" t="s">
        <v>182</v>
      </c>
      <c r="I6" s="46"/>
      <c r="J6" s="46"/>
      <c r="K6" s="47"/>
      <c r="L6" s="46"/>
      <c r="M6" s="106" t="s">
        <v>57</v>
      </c>
      <c r="N6" s="108" t="s">
        <v>59</v>
      </c>
      <c r="O6" s="160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</row>
    <row r="7" spans="1:38" ht="15" customHeight="1" x14ac:dyDescent="0.25">
      <c r="A7" s="260"/>
      <c r="B7" s="270"/>
      <c r="C7" s="239" t="s">
        <v>67</v>
      </c>
      <c r="D7" s="48" t="s">
        <v>16</v>
      </c>
      <c r="E7" s="42">
        <v>50000</v>
      </c>
      <c r="F7" s="42">
        <v>50000</v>
      </c>
      <c r="G7" s="42">
        <v>50000</v>
      </c>
      <c r="H7" s="60" t="s">
        <v>194</v>
      </c>
      <c r="I7" s="43"/>
      <c r="J7" s="43"/>
      <c r="K7" s="44"/>
      <c r="L7" s="43"/>
      <c r="M7" s="106" t="s">
        <v>57</v>
      </c>
      <c r="N7" s="108" t="s">
        <v>59</v>
      </c>
      <c r="O7" s="160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</row>
    <row r="8" spans="1:38" ht="15" customHeight="1" x14ac:dyDescent="0.25">
      <c r="A8" s="260"/>
      <c r="B8" s="270"/>
      <c r="C8" s="240" t="s">
        <v>187</v>
      </c>
      <c r="D8" s="48" t="s">
        <v>193</v>
      </c>
      <c r="E8" s="49">
        <v>15000</v>
      </c>
      <c r="F8" s="49">
        <v>10000</v>
      </c>
      <c r="G8" s="49">
        <v>10000</v>
      </c>
      <c r="H8" s="60" t="s">
        <v>195</v>
      </c>
      <c r="I8" s="50"/>
      <c r="J8" s="50"/>
      <c r="K8" s="51"/>
      <c r="L8" s="50"/>
      <c r="M8" s="109" t="s">
        <v>57</v>
      </c>
      <c r="N8" s="110" t="s">
        <v>59</v>
      </c>
      <c r="O8" s="160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</row>
    <row r="9" spans="1:38" ht="15" customHeight="1" x14ac:dyDescent="0.25">
      <c r="A9" s="260"/>
      <c r="B9" s="270"/>
      <c r="C9" s="239" t="s">
        <v>196</v>
      </c>
      <c r="D9" s="41" t="s">
        <v>197</v>
      </c>
      <c r="E9" s="42">
        <v>15000</v>
      </c>
      <c r="F9" s="42">
        <v>10000</v>
      </c>
      <c r="G9" s="42">
        <v>10000</v>
      </c>
      <c r="H9" s="59" t="s">
        <v>198</v>
      </c>
      <c r="I9" s="43"/>
      <c r="J9" s="43"/>
      <c r="K9" s="43"/>
      <c r="L9" s="43"/>
      <c r="M9" s="174"/>
      <c r="N9" s="175"/>
      <c r="O9" s="160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</row>
    <row r="10" spans="1:38" ht="15" customHeight="1" x14ac:dyDescent="0.25">
      <c r="A10" s="260"/>
      <c r="B10" s="270"/>
      <c r="C10" s="239" t="s">
        <v>217</v>
      </c>
      <c r="D10" s="41" t="s">
        <v>218</v>
      </c>
      <c r="E10" s="42">
        <v>30000</v>
      </c>
      <c r="F10" s="42">
        <v>0</v>
      </c>
      <c r="G10" s="42">
        <v>0</v>
      </c>
      <c r="H10" s="59" t="s">
        <v>244</v>
      </c>
      <c r="I10" s="43"/>
      <c r="J10" s="43"/>
      <c r="K10" s="43"/>
      <c r="L10" s="43"/>
      <c r="M10" s="174"/>
      <c r="N10" s="175"/>
      <c r="O10" s="160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</row>
    <row r="11" spans="1:38" x14ac:dyDescent="0.25">
      <c r="A11" s="260"/>
      <c r="B11" s="270"/>
      <c r="C11" s="239" t="s">
        <v>199</v>
      </c>
      <c r="D11" s="41" t="s">
        <v>200</v>
      </c>
      <c r="E11" s="42">
        <v>300000</v>
      </c>
      <c r="F11" s="42">
        <v>0</v>
      </c>
      <c r="G11" s="42">
        <v>0</v>
      </c>
      <c r="H11" s="59" t="s">
        <v>243</v>
      </c>
      <c r="I11" s="43"/>
      <c r="J11" s="43"/>
      <c r="K11" s="43"/>
      <c r="L11" s="43"/>
      <c r="M11" s="174"/>
      <c r="N11" s="175"/>
      <c r="O11" s="160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</row>
    <row r="12" spans="1:38" ht="15" customHeight="1" thickBot="1" x14ac:dyDescent="0.3">
      <c r="A12" s="260"/>
      <c r="B12" s="270"/>
      <c r="C12" s="241" t="s">
        <v>22</v>
      </c>
      <c r="D12" s="190" t="s">
        <v>68</v>
      </c>
      <c r="E12" s="191">
        <f>E13++E14+E15+E16</f>
        <v>0</v>
      </c>
      <c r="F12" s="191">
        <v>500000</v>
      </c>
      <c r="G12" s="191">
        <v>250000</v>
      </c>
      <c r="H12" s="192"/>
      <c r="I12" s="192"/>
      <c r="J12" s="192"/>
      <c r="K12" s="192"/>
      <c r="L12" s="192"/>
      <c r="M12" s="193"/>
      <c r="N12" s="194"/>
      <c r="O12" s="160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</row>
    <row r="13" spans="1:38" x14ac:dyDescent="0.25">
      <c r="A13" s="260"/>
      <c r="B13" s="270"/>
      <c r="C13" s="242" t="s">
        <v>126</v>
      </c>
      <c r="D13" s="37" t="s">
        <v>219</v>
      </c>
      <c r="E13" s="52">
        <v>0</v>
      </c>
      <c r="F13" s="52"/>
      <c r="G13" s="52"/>
      <c r="H13" s="98" t="s">
        <v>262</v>
      </c>
      <c r="I13" s="38"/>
      <c r="J13" s="38"/>
      <c r="K13" s="38"/>
      <c r="L13" s="38"/>
      <c r="M13" s="39" t="s">
        <v>57</v>
      </c>
      <c r="N13" s="105" t="s">
        <v>59</v>
      </c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</row>
    <row r="14" spans="1:38" x14ac:dyDescent="0.25">
      <c r="A14" s="260"/>
      <c r="B14" s="270"/>
      <c r="C14" s="243" t="s">
        <v>201</v>
      </c>
      <c r="D14" s="41" t="s">
        <v>220</v>
      </c>
      <c r="E14" s="42">
        <v>0</v>
      </c>
      <c r="F14" s="42"/>
      <c r="G14" s="42"/>
      <c r="H14" s="111" t="s">
        <v>262</v>
      </c>
      <c r="I14" s="43"/>
      <c r="J14" s="43"/>
      <c r="K14" s="43"/>
      <c r="L14" s="43"/>
      <c r="M14" s="43" t="s">
        <v>57</v>
      </c>
      <c r="N14" s="175" t="s">
        <v>59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</row>
    <row r="15" spans="1:38" ht="24" x14ac:dyDescent="0.25">
      <c r="A15" s="260"/>
      <c r="B15" s="270"/>
      <c r="C15" s="243" t="s">
        <v>202</v>
      </c>
      <c r="D15" s="180" t="s">
        <v>203</v>
      </c>
      <c r="E15" s="42">
        <v>0</v>
      </c>
      <c r="F15" s="42"/>
      <c r="G15" s="42"/>
      <c r="H15" s="111" t="s">
        <v>263</v>
      </c>
      <c r="I15" s="43"/>
      <c r="J15" s="43"/>
      <c r="K15" s="43"/>
      <c r="L15" s="43"/>
      <c r="M15" s="43" t="s">
        <v>57</v>
      </c>
      <c r="N15" s="175" t="s">
        <v>59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8" x14ac:dyDescent="0.25">
      <c r="A16" s="260"/>
      <c r="B16" s="270"/>
      <c r="C16" s="243" t="s">
        <v>221</v>
      </c>
      <c r="D16" s="180" t="s">
        <v>222</v>
      </c>
      <c r="E16" s="42">
        <v>0</v>
      </c>
      <c r="F16" s="42"/>
      <c r="G16" s="42"/>
      <c r="H16" s="111" t="s">
        <v>262</v>
      </c>
      <c r="I16" s="43"/>
      <c r="J16" s="43"/>
      <c r="K16" s="43"/>
      <c r="L16" s="43"/>
      <c r="M16" s="43"/>
      <c r="N16" s="175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ht="30.75" thickBot="1" x14ac:dyDescent="0.3">
      <c r="A17" s="260"/>
      <c r="B17" s="270"/>
      <c r="C17" s="241" t="s">
        <v>18</v>
      </c>
      <c r="D17" s="190" t="s">
        <v>70</v>
      </c>
      <c r="E17" s="191">
        <f>E18+E19+E20+E21</f>
        <v>240000</v>
      </c>
      <c r="F17" s="191">
        <f>F18+F19+F20</f>
        <v>260000</v>
      </c>
      <c r="G17" s="191">
        <f>G18+G19+G20</f>
        <v>250000</v>
      </c>
      <c r="H17" s="195"/>
      <c r="I17" s="196"/>
      <c r="J17" s="196"/>
      <c r="K17" s="196"/>
      <c r="L17" s="196"/>
      <c r="M17" s="197"/>
      <c r="N17" s="198"/>
      <c r="O17" s="153"/>
      <c r="P17" s="153"/>
      <c r="Q17" s="153"/>
      <c r="R17" s="153"/>
      <c r="S17" s="159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1:37" ht="33" customHeight="1" x14ac:dyDescent="0.25">
      <c r="A18" s="260"/>
      <c r="B18" s="270"/>
      <c r="C18" s="238" t="s">
        <v>19</v>
      </c>
      <c r="D18" s="92" t="s">
        <v>71</v>
      </c>
      <c r="E18" s="55">
        <v>215000</v>
      </c>
      <c r="F18" s="55">
        <v>250000</v>
      </c>
      <c r="G18" s="55">
        <v>240000</v>
      </c>
      <c r="H18" s="154" t="s">
        <v>146</v>
      </c>
      <c r="I18" s="38"/>
      <c r="J18" s="38"/>
      <c r="K18" s="38"/>
      <c r="L18" s="38"/>
      <c r="M18" s="39" t="s">
        <v>57</v>
      </c>
      <c r="N18" s="40" t="s">
        <v>59</v>
      </c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</row>
    <row r="19" spans="1:37" ht="15" customHeight="1" x14ac:dyDescent="0.25">
      <c r="A19" s="260"/>
      <c r="B19" s="270"/>
      <c r="C19" s="239" t="s">
        <v>20</v>
      </c>
      <c r="D19" s="41" t="s">
        <v>21</v>
      </c>
      <c r="E19" s="56">
        <v>5000</v>
      </c>
      <c r="F19" s="56">
        <v>5000</v>
      </c>
      <c r="G19" s="56">
        <v>5000</v>
      </c>
      <c r="H19" s="41"/>
      <c r="I19" s="43"/>
      <c r="J19" s="43"/>
      <c r="K19" s="43"/>
      <c r="L19" s="43"/>
      <c r="M19" s="44" t="s">
        <v>57</v>
      </c>
      <c r="N19" s="45" t="s">
        <v>59</v>
      </c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</row>
    <row r="20" spans="1:37" ht="15" customHeight="1" x14ac:dyDescent="0.25">
      <c r="A20" s="260"/>
      <c r="B20" s="270"/>
      <c r="C20" s="243" t="s">
        <v>171</v>
      </c>
      <c r="D20" s="41" t="s">
        <v>72</v>
      </c>
      <c r="E20" s="56">
        <v>5000</v>
      </c>
      <c r="F20" s="56">
        <v>5000</v>
      </c>
      <c r="G20" s="56">
        <v>5000</v>
      </c>
      <c r="H20" s="41"/>
      <c r="I20" s="43"/>
      <c r="J20" s="43"/>
      <c r="K20" s="43"/>
      <c r="L20" s="43"/>
      <c r="M20" s="59"/>
      <c r="N20" s="4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</row>
    <row r="21" spans="1:37" ht="15" customHeight="1" x14ac:dyDescent="0.25">
      <c r="A21" s="260"/>
      <c r="B21" s="270"/>
      <c r="C21" s="243" t="s">
        <v>254</v>
      </c>
      <c r="D21" s="41" t="s">
        <v>255</v>
      </c>
      <c r="E21" s="56">
        <v>15000</v>
      </c>
      <c r="F21" s="56">
        <v>0</v>
      </c>
      <c r="G21" s="56">
        <v>0</v>
      </c>
      <c r="H21" s="41"/>
      <c r="I21" s="43"/>
      <c r="J21" s="43"/>
      <c r="K21" s="43"/>
      <c r="L21" s="43"/>
      <c r="M21" s="59"/>
      <c r="N21" s="4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</row>
    <row r="22" spans="1:37" ht="15" customHeight="1" thickBot="1" x14ac:dyDescent="0.3">
      <c r="A22" s="260"/>
      <c r="B22" s="270"/>
      <c r="C22" s="244" t="s">
        <v>11</v>
      </c>
      <c r="D22" s="234" t="s">
        <v>122</v>
      </c>
      <c r="E22" s="235">
        <f>E23+E24+E25+E26+E27+E28+E29+E30+E31</f>
        <v>950000</v>
      </c>
      <c r="F22" s="235">
        <v>200000</v>
      </c>
      <c r="G22" s="235">
        <v>150000</v>
      </c>
      <c r="H22" s="234"/>
      <c r="I22" s="196"/>
      <c r="J22" s="196"/>
      <c r="K22" s="196"/>
      <c r="L22" s="196"/>
      <c r="M22" s="236"/>
      <c r="N22" s="202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</row>
    <row r="23" spans="1:37" x14ac:dyDescent="0.25">
      <c r="A23" s="260"/>
      <c r="B23" s="270"/>
      <c r="C23" s="242" t="s">
        <v>13</v>
      </c>
      <c r="D23" s="37" t="s">
        <v>123</v>
      </c>
      <c r="E23" s="55">
        <v>30000</v>
      </c>
      <c r="F23" s="55"/>
      <c r="G23" s="55"/>
      <c r="H23" s="37"/>
      <c r="I23" s="38"/>
      <c r="J23" s="38"/>
      <c r="K23" s="38"/>
      <c r="L23" s="38"/>
      <c r="M23" s="38" t="s">
        <v>57</v>
      </c>
      <c r="N23" s="95" t="s">
        <v>59</v>
      </c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</row>
    <row r="24" spans="1:37" ht="15" customHeight="1" x14ac:dyDescent="0.25">
      <c r="A24" s="260"/>
      <c r="B24" s="270"/>
      <c r="C24" s="245" t="s">
        <v>124</v>
      </c>
      <c r="D24" s="48" t="s">
        <v>183</v>
      </c>
      <c r="E24" s="57">
        <v>210000</v>
      </c>
      <c r="F24" s="57"/>
      <c r="G24" s="57"/>
      <c r="H24" s="48" t="s">
        <v>261</v>
      </c>
      <c r="I24" s="50"/>
      <c r="J24" s="50"/>
      <c r="K24" s="50"/>
      <c r="L24" s="50"/>
      <c r="M24" s="50" t="s">
        <v>57</v>
      </c>
      <c r="N24" s="97" t="s">
        <v>59</v>
      </c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</row>
    <row r="25" spans="1:37" ht="15" customHeight="1" x14ac:dyDescent="0.25">
      <c r="A25" s="260"/>
      <c r="B25" s="270"/>
      <c r="C25" s="245" t="s">
        <v>204</v>
      </c>
      <c r="D25" s="48" t="s">
        <v>223</v>
      </c>
      <c r="E25" s="57">
        <v>100000</v>
      </c>
      <c r="F25" s="57"/>
      <c r="G25" s="57"/>
      <c r="H25" s="48" t="s">
        <v>260</v>
      </c>
      <c r="I25" s="50"/>
      <c r="J25" s="50"/>
      <c r="K25" s="50"/>
      <c r="L25" s="50"/>
      <c r="M25" s="50"/>
      <c r="N25" s="97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</row>
    <row r="26" spans="1:37" x14ac:dyDescent="0.25">
      <c r="A26" s="260"/>
      <c r="B26" s="270"/>
      <c r="C26" s="245" t="s">
        <v>205</v>
      </c>
      <c r="D26" s="63" t="s">
        <v>224</v>
      </c>
      <c r="E26" s="57">
        <v>30000</v>
      </c>
      <c r="F26" s="57"/>
      <c r="G26" s="57"/>
      <c r="H26" s="48" t="s">
        <v>259</v>
      </c>
      <c r="I26" s="50"/>
      <c r="J26" s="50"/>
      <c r="K26" s="50"/>
      <c r="L26" s="50"/>
      <c r="M26" s="50"/>
      <c r="N26" s="97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</row>
    <row r="27" spans="1:37" ht="24" x14ac:dyDescent="0.25">
      <c r="A27" s="260"/>
      <c r="B27" s="270"/>
      <c r="C27" s="245" t="s">
        <v>206</v>
      </c>
      <c r="D27" s="63" t="s">
        <v>207</v>
      </c>
      <c r="E27" s="57">
        <v>70000</v>
      </c>
      <c r="F27" s="57"/>
      <c r="G27" s="57"/>
      <c r="H27" s="48" t="s">
        <v>258</v>
      </c>
      <c r="I27" s="50"/>
      <c r="J27" s="50"/>
      <c r="K27" s="50"/>
      <c r="L27" s="50"/>
      <c r="M27" s="50"/>
      <c r="N27" s="97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</row>
    <row r="28" spans="1:37" ht="15" customHeight="1" x14ac:dyDescent="0.25">
      <c r="A28" s="260"/>
      <c r="B28" s="270"/>
      <c r="C28" s="245" t="s">
        <v>208</v>
      </c>
      <c r="D28" s="48" t="s">
        <v>225</v>
      </c>
      <c r="E28" s="57">
        <v>250000</v>
      </c>
      <c r="F28" s="57"/>
      <c r="G28" s="57"/>
      <c r="H28" s="48" t="s">
        <v>257</v>
      </c>
      <c r="I28" s="50"/>
      <c r="J28" s="50"/>
      <c r="K28" s="50"/>
      <c r="L28" s="50"/>
      <c r="M28" s="50"/>
      <c r="N28" s="97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</row>
    <row r="29" spans="1:37" ht="15" customHeight="1" x14ac:dyDescent="0.25">
      <c r="A29" s="260"/>
      <c r="B29" s="270"/>
      <c r="C29" s="243" t="s">
        <v>226</v>
      </c>
      <c r="D29" s="41" t="s">
        <v>227</v>
      </c>
      <c r="E29" s="56">
        <v>0</v>
      </c>
      <c r="F29" s="56"/>
      <c r="G29" s="56"/>
      <c r="H29" s="41"/>
      <c r="I29" s="43"/>
      <c r="J29" s="43"/>
      <c r="K29" s="43"/>
      <c r="L29" s="43"/>
      <c r="M29" s="43"/>
      <c r="N29" s="188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</row>
    <row r="30" spans="1:37" ht="15" customHeight="1" x14ac:dyDescent="0.25">
      <c r="A30" s="260"/>
      <c r="B30" s="270"/>
      <c r="C30" s="243" t="s">
        <v>228</v>
      </c>
      <c r="D30" s="41" t="s">
        <v>229</v>
      </c>
      <c r="E30" s="56">
        <v>170000</v>
      </c>
      <c r="F30" s="56"/>
      <c r="G30" s="56"/>
      <c r="H30" s="41" t="s">
        <v>256</v>
      </c>
      <c r="I30" s="43"/>
      <c r="J30" s="43"/>
      <c r="K30" s="43"/>
      <c r="L30" s="43"/>
      <c r="M30" s="43"/>
      <c r="N30" s="188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</row>
    <row r="31" spans="1:37" ht="15" customHeight="1" thickBot="1" x14ac:dyDescent="0.3">
      <c r="A31" s="260"/>
      <c r="B31" s="271"/>
      <c r="C31" s="243" t="s">
        <v>268</v>
      </c>
      <c r="D31" s="41" t="s">
        <v>269</v>
      </c>
      <c r="E31" s="56">
        <v>90000</v>
      </c>
      <c r="F31" s="56"/>
      <c r="G31" s="56"/>
      <c r="H31" s="41"/>
      <c r="I31" s="43"/>
      <c r="J31" s="43"/>
      <c r="K31" s="43"/>
      <c r="L31" s="43"/>
      <c r="M31" s="43"/>
      <c r="N31" s="188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</row>
    <row r="32" spans="1:37" ht="15" customHeight="1" thickBot="1" x14ac:dyDescent="0.3">
      <c r="A32" s="260"/>
      <c r="B32" s="266" t="s">
        <v>8</v>
      </c>
      <c r="C32" s="216" t="s">
        <v>33</v>
      </c>
      <c r="D32" s="190" t="s">
        <v>184</v>
      </c>
      <c r="E32" s="191">
        <f>E33+E34</f>
        <v>235000</v>
      </c>
      <c r="F32" s="191">
        <f>F33+F34</f>
        <v>235000</v>
      </c>
      <c r="G32" s="191">
        <f>G33+G34</f>
        <v>235000</v>
      </c>
      <c r="H32" s="201"/>
      <c r="I32" s="196"/>
      <c r="J32" s="196"/>
      <c r="K32" s="196"/>
      <c r="L32" s="196"/>
      <c r="M32" s="197"/>
      <c r="N32" s="202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</row>
    <row r="33" spans="1:37" ht="15" customHeight="1" x14ac:dyDescent="0.25">
      <c r="A33" s="260"/>
      <c r="B33" s="267"/>
      <c r="C33" s="211" t="s">
        <v>34</v>
      </c>
      <c r="D33" s="41" t="s">
        <v>74</v>
      </c>
      <c r="E33" s="61">
        <v>35000</v>
      </c>
      <c r="F33" s="56">
        <v>35000</v>
      </c>
      <c r="G33" s="56">
        <v>35000</v>
      </c>
      <c r="H33" s="111" t="s">
        <v>162</v>
      </c>
      <c r="I33" s="43"/>
      <c r="J33" s="43"/>
      <c r="K33" s="43"/>
      <c r="L33" s="43"/>
      <c r="M33" s="44" t="s">
        <v>57</v>
      </c>
      <c r="N33" s="96" t="s">
        <v>59</v>
      </c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</row>
    <row r="34" spans="1:37" ht="15" customHeight="1" thickBot="1" x14ac:dyDescent="0.3">
      <c r="A34" s="260"/>
      <c r="B34" s="267"/>
      <c r="C34" s="214" t="s">
        <v>73</v>
      </c>
      <c r="D34" s="48" t="s">
        <v>32</v>
      </c>
      <c r="E34" s="62">
        <v>200000</v>
      </c>
      <c r="F34" s="57">
        <v>200000</v>
      </c>
      <c r="G34" s="57">
        <v>200000</v>
      </c>
      <c r="H34" s="112" t="s">
        <v>163</v>
      </c>
      <c r="I34" s="50"/>
      <c r="J34" s="50"/>
      <c r="K34" s="50"/>
      <c r="L34" s="50"/>
      <c r="M34" s="51" t="s">
        <v>57</v>
      </c>
      <c r="N34" s="97" t="s">
        <v>59</v>
      </c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</row>
    <row r="35" spans="1:37" ht="15" customHeight="1" thickBot="1" x14ac:dyDescent="0.3">
      <c r="A35" s="260"/>
      <c r="B35" s="267"/>
      <c r="C35" s="217" t="s">
        <v>185</v>
      </c>
      <c r="D35" s="1" t="s">
        <v>23</v>
      </c>
      <c r="E35" s="2">
        <f>E36+E37+E38+E39+E40</f>
        <v>13843527</v>
      </c>
      <c r="F35" s="2">
        <v>20000</v>
      </c>
      <c r="G35" s="2">
        <v>20000</v>
      </c>
      <c r="H35" s="28"/>
      <c r="I35" s="29"/>
      <c r="J35" s="29"/>
      <c r="K35" s="29"/>
      <c r="L35" s="29"/>
      <c r="M35" s="34"/>
      <c r="N35" s="31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</row>
    <row r="36" spans="1:37" ht="24" x14ac:dyDescent="0.25">
      <c r="A36" s="260"/>
      <c r="B36" s="267"/>
      <c r="C36" s="218" t="s">
        <v>174</v>
      </c>
      <c r="D36" s="63" t="s">
        <v>175</v>
      </c>
      <c r="E36" s="62">
        <v>545000</v>
      </c>
      <c r="F36" s="57"/>
      <c r="G36" s="57"/>
      <c r="H36" s="112"/>
      <c r="I36" s="50"/>
      <c r="J36" s="50"/>
      <c r="K36" s="50"/>
      <c r="L36" s="50"/>
      <c r="M36" s="51"/>
      <c r="N36" s="97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</row>
    <row r="37" spans="1:37" ht="32.25" customHeight="1" x14ac:dyDescent="0.25">
      <c r="A37" s="260"/>
      <c r="B37" s="267"/>
      <c r="C37" s="219" t="s">
        <v>246</v>
      </c>
      <c r="D37" s="176" t="s">
        <v>247</v>
      </c>
      <c r="E37" s="178">
        <v>42000</v>
      </c>
      <c r="F37" s="65"/>
      <c r="G37" s="65"/>
      <c r="H37" s="179"/>
      <c r="I37" s="66"/>
      <c r="J37" s="66"/>
      <c r="K37" s="66"/>
      <c r="L37" s="66"/>
      <c r="M37" s="115"/>
      <c r="N37" s="177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</row>
    <row r="38" spans="1:37" ht="42.75" customHeight="1" x14ac:dyDescent="0.25">
      <c r="A38" s="233"/>
      <c r="B38" s="267"/>
      <c r="C38" s="219" t="s">
        <v>251</v>
      </c>
      <c r="D38" s="176" t="s">
        <v>252</v>
      </c>
      <c r="E38" s="178">
        <v>13183790</v>
      </c>
      <c r="F38" s="65"/>
      <c r="G38" s="65"/>
      <c r="H38" s="179"/>
      <c r="I38" s="66"/>
      <c r="J38" s="66"/>
      <c r="K38" s="66"/>
      <c r="L38" s="66"/>
      <c r="M38" s="115"/>
      <c r="N38" s="177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</row>
    <row r="39" spans="1:37" ht="42.75" customHeight="1" x14ac:dyDescent="0.25">
      <c r="A39" s="233"/>
      <c r="B39" s="267"/>
      <c r="C39" s="219" t="s">
        <v>264</v>
      </c>
      <c r="D39" s="176" t="s">
        <v>265</v>
      </c>
      <c r="E39" s="178">
        <v>47737</v>
      </c>
      <c r="F39" s="65"/>
      <c r="G39" s="65"/>
      <c r="H39" s="179"/>
      <c r="I39" s="66"/>
      <c r="J39" s="66"/>
      <c r="K39" s="66"/>
      <c r="L39" s="66"/>
      <c r="M39" s="115"/>
      <c r="N39" s="177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</row>
    <row r="40" spans="1:37" ht="42.75" customHeight="1" thickBot="1" x14ac:dyDescent="0.3">
      <c r="A40" s="233"/>
      <c r="B40" s="268"/>
      <c r="C40" s="219" t="s">
        <v>266</v>
      </c>
      <c r="D40" s="176" t="s">
        <v>267</v>
      </c>
      <c r="E40" s="178">
        <v>25000</v>
      </c>
      <c r="F40" s="65"/>
      <c r="G40" s="65"/>
      <c r="H40" s="179"/>
      <c r="I40" s="66"/>
      <c r="J40" s="66"/>
      <c r="K40" s="66"/>
      <c r="L40" s="66"/>
      <c r="M40" s="115"/>
      <c r="N40" s="177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</row>
    <row r="41" spans="1:37" ht="45.75" customHeight="1" thickBot="1" x14ac:dyDescent="0.3">
      <c r="A41" s="261" t="s">
        <v>173</v>
      </c>
      <c r="B41" s="251" t="s">
        <v>172</v>
      </c>
      <c r="C41" s="212" t="s">
        <v>24</v>
      </c>
      <c r="D41" s="1" t="s">
        <v>25</v>
      </c>
      <c r="E41" s="2">
        <v>230000</v>
      </c>
      <c r="F41" s="2">
        <f>F42</f>
        <v>200000</v>
      </c>
      <c r="G41" s="2">
        <f>G42</f>
        <v>180000</v>
      </c>
      <c r="H41" s="94" t="s">
        <v>147</v>
      </c>
      <c r="I41" s="29">
        <v>13</v>
      </c>
      <c r="J41" s="29">
        <v>13</v>
      </c>
      <c r="K41" s="29">
        <v>13</v>
      </c>
      <c r="L41" s="29">
        <v>13</v>
      </c>
      <c r="M41" s="34" t="s">
        <v>57</v>
      </c>
      <c r="N41" s="93" t="s">
        <v>59</v>
      </c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</row>
    <row r="42" spans="1:37" ht="15" customHeight="1" thickBot="1" x14ac:dyDescent="0.3">
      <c r="A42" s="261"/>
      <c r="B42" s="252"/>
      <c r="C42" s="220" t="s">
        <v>26</v>
      </c>
      <c r="D42" s="64" t="s">
        <v>27</v>
      </c>
      <c r="E42" s="65">
        <v>190000</v>
      </c>
      <c r="F42" s="65">
        <v>200000</v>
      </c>
      <c r="G42" s="65">
        <v>180000</v>
      </c>
      <c r="H42" s="64"/>
      <c r="I42" s="64"/>
      <c r="J42" s="64"/>
      <c r="K42" s="64"/>
      <c r="L42" s="64"/>
      <c r="M42" s="113"/>
      <c r="N42" s="114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</row>
    <row r="43" spans="1:37" ht="15" customHeight="1" thickBot="1" x14ac:dyDescent="0.3">
      <c r="A43" s="261"/>
      <c r="B43" s="252"/>
      <c r="C43" s="212" t="s">
        <v>28</v>
      </c>
      <c r="D43" s="16" t="s">
        <v>75</v>
      </c>
      <c r="E43" s="2">
        <f>E44+E45+E46+E47</f>
        <v>3581000</v>
      </c>
      <c r="F43" s="2">
        <f>F44+F45+F46+F47</f>
        <v>2702000</v>
      </c>
      <c r="G43" s="2">
        <f>G44+G45+G46+G47</f>
        <v>2815000</v>
      </c>
      <c r="H43" s="94" t="s">
        <v>148</v>
      </c>
      <c r="I43" s="29">
        <v>9</v>
      </c>
      <c r="J43" s="29">
        <v>9</v>
      </c>
      <c r="K43" s="29">
        <v>9</v>
      </c>
      <c r="L43" s="29">
        <v>9</v>
      </c>
      <c r="M43" s="31" t="s">
        <v>57</v>
      </c>
      <c r="N43" s="93" t="s">
        <v>59</v>
      </c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</row>
    <row r="44" spans="1:37" ht="15" customHeight="1" x14ac:dyDescent="0.25">
      <c r="A44" s="261"/>
      <c r="B44" s="252"/>
      <c r="C44" s="200" t="s">
        <v>29</v>
      </c>
      <c r="D44" s="37" t="s">
        <v>76</v>
      </c>
      <c r="E44" s="55">
        <v>1277000</v>
      </c>
      <c r="F44" s="55">
        <v>1402000</v>
      </c>
      <c r="G44" s="55">
        <v>1415000</v>
      </c>
      <c r="H44" s="37"/>
      <c r="I44" s="38"/>
      <c r="J44" s="38"/>
      <c r="K44" s="38"/>
      <c r="L44" s="38"/>
      <c r="M44" s="67"/>
      <c r="N44" s="95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</row>
    <row r="45" spans="1:37" ht="15" customHeight="1" x14ac:dyDescent="0.25">
      <c r="A45" s="261"/>
      <c r="B45" s="252"/>
      <c r="C45" s="215" t="s">
        <v>30</v>
      </c>
      <c r="D45" s="41" t="s">
        <v>77</v>
      </c>
      <c r="E45" s="56">
        <v>1808000</v>
      </c>
      <c r="F45" s="56">
        <v>1100000</v>
      </c>
      <c r="G45" s="56">
        <v>1200000</v>
      </c>
      <c r="H45" s="41"/>
      <c r="I45" s="43"/>
      <c r="J45" s="43"/>
      <c r="K45" s="43"/>
      <c r="L45" s="43"/>
      <c r="M45" s="68"/>
      <c r="N45" s="96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</row>
    <row r="46" spans="1:37" ht="15" customHeight="1" x14ac:dyDescent="0.25">
      <c r="A46" s="261"/>
      <c r="B46" s="252"/>
      <c r="C46" s="199" t="s">
        <v>31</v>
      </c>
      <c r="D46" s="48" t="s">
        <v>78</v>
      </c>
      <c r="E46" s="57">
        <v>96000</v>
      </c>
      <c r="F46" s="57">
        <v>100000</v>
      </c>
      <c r="G46" s="57">
        <v>100000</v>
      </c>
      <c r="H46" s="48"/>
      <c r="I46" s="50"/>
      <c r="J46" s="50"/>
      <c r="K46" s="50"/>
      <c r="L46" s="50"/>
      <c r="M46" s="54"/>
      <c r="N46" s="97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</row>
    <row r="47" spans="1:37" ht="24.75" thickBot="1" x14ac:dyDescent="0.3">
      <c r="A47" s="261"/>
      <c r="B47" s="252"/>
      <c r="C47" s="211" t="s">
        <v>142</v>
      </c>
      <c r="D47" s="180" t="s">
        <v>127</v>
      </c>
      <c r="E47" s="42">
        <v>400000</v>
      </c>
      <c r="F47" s="42">
        <v>100000</v>
      </c>
      <c r="G47" s="42">
        <v>100000</v>
      </c>
      <c r="H47" s="41"/>
      <c r="I47" s="43"/>
      <c r="J47" s="43"/>
      <c r="K47" s="43"/>
      <c r="L47" s="43"/>
      <c r="M47" s="111"/>
      <c r="N47" s="181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</row>
    <row r="48" spans="1:37" ht="15" customHeight="1" thickBot="1" x14ac:dyDescent="0.3">
      <c r="A48" s="261"/>
      <c r="B48" s="252"/>
      <c r="C48" s="212" t="s">
        <v>17</v>
      </c>
      <c r="D48" s="32" t="s">
        <v>125</v>
      </c>
      <c r="E48" s="33">
        <f>E49</f>
        <v>112500</v>
      </c>
      <c r="F48" s="33">
        <f>F49</f>
        <v>30000</v>
      </c>
      <c r="G48" s="33">
        <f>G49</f>
        <v>30000</v>
      </c>
      <c r="H48" s="32"/>
      <c r="I48" s="29"/>
      <c r="J48" s="29"/>
      <c r="K48" s="29"/>
      <c r="L48" s="29"/>
      <c r="M48" s="30"/>
      <c r="N48" s="31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</row>
    <row r="49" spans="1:37" ht="24.75" customHeight="1" thickBot="1" x14ac:dyDescent="0.3">
      <c r="A49" s="261"/>
      <c r="B49" s="253"/>
      <c r="C49" s="200" t="s">
        <v>69</v>
      </c>
      <c r="D49" s="92" t="s">
        <v>127</v>
      </c>
      <c r="E49" s="55">
        <v>112500</v>
      </c>
      <c r="F49" s="55">
        <v>30000</v>
      </c>
      <c r="G49" s="55">
        <v>30000</v>
      </c>
      <c r="H49" s="58" t="s">
        <v>149</v>
      </c>
      <c r="I49" s="38"/>
      <c r="J49" s="38"/>
      <c r="K49" s="38"/>
      <c r="L49" s="38"/>
      <c r="M49" s="39" t="s">
        <v>57</v>
      </c>
      <c r="N49" s="95" t="s">
        <v>59</v>
      </c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</row>
    <row r="50" spans="1:37" ht="33" customHeight="1" thickBot="1" x14ac:dyDescent="0.3">
      <c r="A50" s="261"/>
      <c r="B50" s="251" t="s">
        <v>7</v>
      </c>
      <c r="C50" s="221" t="s">
        <v>45</v>
      </c>
      <c r="D50" s="3" t="s">
        <v>170</v>
      </c>
      <c r="E50" s="2">
        <f>E51+E52+E53+E54+E55+E56+E57</f>
        <v>332500</v>
      </c>
      <c r="F50" s="2">
        <f>F51+F52+F53+F54+F55+F56+F57</f>
        <v>275000</v>
      </c>
      <c r="G50" s="2">
        <f>G51+G52+G53+G54+G55+G56+G57</f>
        <v>275000</v>
      </c>
      <c r="H50" s="99"/>
      <c r="I50" s="25"/>
      <c r="J50" s="25"/>
      <c r="K50" s="25"/>
      <c r="L50" s="25"/>
      <c r="M50" s="26"/>
      <c r="N50" s="27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</row>
    <row r="51" spans="1:37" ht="15" customHeight="1" x14ac:dyDescent="0.25">
      <c r="A51" s="261"/>
      <c r="B51" s="252"/>
      <c r="C51" s="213" t="s">
        <v>46</v>
      </c>
      <c r="D51" s="37" t="s">
        <v>35</v>
      </c>
      <c r="E51" s="69">
        <v>60000</v>
      </c>
      <c r="F51" s="69">
        <v>80000</v>
      </c>
      <c r="G51" s="69">
        <v>80000</v>
      </c>
      <c r="H51" s="58" t="s">
        <v>150</v>
      </c>
      <c r="I51" s="38"/>
      <c r="J51" s="38"/>
      <c r="K51" s="38"/>
      <c r="L51" s="38"/>
      <c r="M51" s="39" t="s">
        <v>57</v>
      </c>
      <c r="N51" s="105" t="s">
        <v>59</v>
      </c>
      <c r="O51" s="153"/>
      <c r="P51" s="153"/>
      <c r="Q51" s="153"/>
      <c r="R51" s="153"/>
      <c r="S51" s="159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</row>
    <row r="52" spans="1:37" ht="15" customHeight="1" x14ac:dyDescent="0.25">
      <c r="A52" s="261"/>
      <c r="B52" s="252"/>
      <c r="C52" s="213" t="s">
        <v>79</v>
      </c>
      <c r="D52" s="37" t="s">
        <v>230</v>
      </c>
      <c r="E52" s="69">
        <v>0</v>
      </c>
      <c r="F52" s="69">
        <v>0</v>
      </c>
      <c r="G52" s="69">
        <v>0</v>
      </c>
      <c r="H52" s="58"/>
      <c r="I52" s="38"/>
      <c r="J52" s="38"/>
      <c r="K52" s="38"/>
      <c r="L52" s="38"/>
      <c r="M52" s="39"/>
      <c r="N52" s="105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</row>
    <row r="53" spans="1:37" ht="15" customHeight="1" x14ac:dyDescent="0.25">
      <c r="A53" s="261"/>
      <c r="B53" s="252"/>
      <c r="C53" s="213" t="s">
        <v>81</v>
      </c>
      <c r="D53" s="37" t="s">
        <v>231</v>
      </c>
      <c r="E53" s="69">
        <v>45000</v>
      </c>
      <c r="F53" s="69">
        <v>0</v>
      </c>
      <c r="G53" s="69">
        <v>0</v>
      </c>
      <c r="H53" s="58"/>
      <c r="I53" s="38"/>
      <c r="J53" s="38"/>
      <c r="K53" s="38"/>
      <c r="L53" s="38"/>
      <c r="M53" s="39"/>
      <c r="N53" s="105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</row>
    <row r="54" spans="1:37" ht="15" customHeight="1" x14ac:dyDescent="0.25">
      <c r="A54" s="261"/>
      <c r="B54" s="252"/>
      <c r="C54" s="213" t="s">
        <v>83</v>
      </c>
      <c r="D54" s="37" t="s">
        <v>80</v>
      </c>
      <c r="E54" s="69">
        <v>10000</v>
      </c>
      <c r="F54" s="69">
        <v>10000</v>
      </c>
      <c r="G54" s="69">
        <v>10000</v>
      </c>
      <c r="H54" s="58" t="s">
        <v>151</v>
      </c>
      <c r="I54" s="38"/>
      <c r="J54" s="38"/>
      <c r="K54" s="38"/>
      <c r="L54" s="38"/>
      <c r="M54" s="39" t="s">
        <v>57</v>
      </c>
      <c r="N54" s="105" t="s">
        <v>59</v>
      </c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</row>
    <row r="55" spans="1:37" ht="15" customHeight="1" x14ac:dyDescent="0.25">
      <c r="A55" s="261"/>
      <c r="B55" s="252"/>
      <c r="C55" s="211" t="s">
        <v>176</v>
      </c>
      <c r="D55" s="41" t="s">
        <v>82</v>
      </c>
      <c r="E55" s="70">
        <v>100000</v>
      </c>
      <c r="F55" s="70">
        <v>100000</v>
      </c>
      <c r="G55" s="70">
        <v>100000</v>
      </c>
      <c r="H55" s="59" t="s">
        <v>152</v>
      </c>
      <c r="I55" s="43"/>
      <c r="J55" s="43"/>
      <c r="K55" s="43"/>
      <c r="L55" s="43"/>
      <c r="M55" s="44" t="s">
        <v>57</v>
      </c>
      <c r="N55" s="96" t="s">
        <v>59</v>
      </c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</row>
    <row r="56" spans="1:37" ht="15" customHeight="1" x14ac:dyDescent="0.25">
      <c r="A56" s="261"/>
      <c r="B56" s="252"/>
      <c r="C56" s="214" t="s">
        <v>190</v>
      </c>
      <c r="D56" s="63" t="s">
        <v>84</v>
      </c>
      <c r="E56" s="71">
        <v>45000</v>
      </c>
      <c r="F56" s="71">
        <v>45000</v>
      </c>
      <c r="G56" s="71">
        <v>45000</v>
      </c>
      <c r="H56" s="60" t="s">
        <v>153</v>
      </c>
      <c r="I56" s="50"/>
      <c r="J56" s="50"/>
      <c r="K56" s="50"/>
      <c r="L56" s="50"/>
      <c r="M56" s="51" t="s">
        <v>57</v>
      </c>
      <c r="N56" s="97" t="s">
        <v>59</v>
      </c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</row>
    <row r="57" spans="1:37" ht="28.5" customHeight="1" thickBot="1" x14ac:dyDescent="0.3">
      <c r="A57" s="261"/>
      <c r="B57" s="252"/>
      <c r="C57" s="214" t="s">
        <v>209</v>
      </c>
      <c r="D57" s="63" t="s">
        <v>232</v>
      </c>
      <c r="E57" s="71">
        <v>72500</v>
      </c>
      <c r="F57" s="71">
        <v>40000</v>
      </c>
      <c r="G57" s="71">
        <v>40000</v>
      </c>
      <c r="H57" s="60" t="s">
        <v>191</v>
      </c>
      <c r="I57" s="50"/>
      <c r="J57" s="50"/>
      <c r="K57" s="50"/>
      <c r="L57" s="50"/>
      <c r="M57" s="51" t="s">
        <v>57</v>
      </c>
      <c r="N57" s="97" t="s">
        <v>59</v>
      </c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</row>
    <row r="58" spans="1:37" ht="15" customHeight="1" thickBot="1" x14ac:dyDescent="0.3">
      <c r="A58" s="261"/>
      <c r="B58" s="252"/>
      <c r="C58" s="221" t="s">
        <v>103</v>
      </c>
      <c r="D58" s="32" t="s">
        <v>86</v>
      </c>
      <c r="E58" s="33">
        <f>E59+E60</f>
        <v>6998000</v>
      </c>
      <c r="F58" s="33">
        <f>F59</f>
        <v>1358000</v>
      </c>
      <c r="G58" s="33">
        <f>G59</f>
        <v>1378000</v>
      </c>
      <c r="H58" s="117" t="s">
        <v>154</v>
      </c>
      <c r="I58" s="29"/>
      <c r="J58" s="29"/>
      <c r="K58" s="29"/>
      <c r="L58" s="29"/>
      <c r="M58" s="24" t="s">
        <v>60</v>
      </c>
      <c r="N58" s="118" t="s">
        <v>61</v>
      </c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</row>
    <row r="59" spans="1:37" ht="15" customHeight="1" thickBot="1" x14ac:dyDescent="0.3">
      <c r="A59" s="261"/>
      <c r="B59" s="253"/>
      <c r="C59" s="219" t="s">
        <v>105</v>
      </c>
      <c r="D59" s="64" t="s">
        <v>88</v>
      </c>
      <c r="E59" s="65">
        <v>2448000</v>
      </c>
      <c r="F59" s="65">
        <v>1358000</v>
      </c>
      <c r="G59" s="65">
        <v>1378000</v>
      </c>
      <c r="H59" s="100"/>
      <c r="I59" s="66"/>
      <c r="J59" s="66"/>
      <c r="K59" s="66"/>
      <c r="L59" s="66"/>
      <c r="M59" s="115"/>
      <c r="N59" s="116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</row>
    <row r="60" spans="1:37" ht="15" customHeight="1" thickBot="1" x14ac:dyDescent="0.3">
      <c r="A60" s="261"/>
      <c r="B60" s="189"/>
      <c r="C60" s="219" t="s">
        <v>233</v>
      </c>
      <c r="D60" s="64" t="s">
        <v>234</v>
      </c>
      <c r="E60" s="65">
        <v>4550000</v>
      </c>
      <c r="F60" s="65"/>
      <c r="G60" s="65"/>
      <c r="H60" s="100"/>
      <c r="I60" s="66"/>
      <c r="J60" s="66"/>
      <c r="K60" s="66"/>
      <c r="L60" s="66"/>
      <c r="M60" s="115"/>
      <c r="N60" s="116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</row>
    <row r="61" spans="1:37" ht="33" customHeight="1" thickBot="1" x14ac:dyDescent="0.3">
      <c r="A61" s="261"/>
      <c r="B61" s="251" t="s">
        <v>6</v>
      </c>
      <c r="C61" s="221" t="s">
        <v>48</v>
      </c>
      <c r="D61" s="32" t="s">
        <v>53</v>
      </c>
      <c r="E61" s="33">
        <f>E62</f>
        <v>60000</v>
      </c>
      <c r="F61" s="33">
        <f>F62</f>
        <v>60000</v>
      </c>
      <c r="G61" s="33">
        <f>G62</f>
        <v>60000</v>
      </c>
      <c r="H61" s="3" t="s">
        <v>155</v>
      </c>
      <c r="I61" s="120"/>
      <c r="J61" s="120"/>
      <c r="K61" s="120"/>
      <c r="L61" s="120"/>
      <c r="M61" s="121" t="s">
        <v>57</v>
      </c>
      <c r="N61" s="119" t="s">
        <v>59</v>
      </c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</row>
    <row r="62" spans="1:37" ht="15" customHeight="1" thickBot="1" x14ac:dyDescent="0.3">
      <c r="A62" s="261"/>
      <c r="B62" s="253"/>
      <c r="C62" s="222" t="s">
        <v>89</v>
      </c>
      <c r="D62" s="182" t="s">
        <v>90</v>
      </c>
      <c r="E62" s="52">
        <v>60000</v>
      </c>
      <c r="F62" s="52">
        <v>60000</v>
      </c>
      <c r="G62" s="52">
        <v>60000</v>
      </c>
      <c r="H62" s="58"/>
      <c r="I62" s="38"/>
      <c r="J62" s="38"/>
      <c r="K62" s="38"/>
      <c r="L62" s="38"/>
      <c r="M62" s="53"/>
      <c r="N62" s="95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</row>
    <row r="63" spans="1:37" ht="15" customHeight="1" thickBot="1" x14ac:dyDescent="0.3">
      <c r="A63" s="261"/>
      <c r="B63" s="251" t="s">
        <v>39</v>
      </c>
      <c r="C63" s="223" t="s">
        <v>235</v>
      </c>
      <c r="D63" s="17" t="s">
        <v>91</v>
      </c>
      <c r="E63" s="8">
        <f>E64+E65+E66+E67</f>
        <v>152000</v>
      </c>
      <c r="F63" s="18">
        <f>F64+F65+F66+F67</f>
        <v>115000</v>
      </c>
      <c r="G63" s="18">
        <f>G64+G65+G66+G67</f>
        <v>100000</v>
      </c>
      <c r="H63" s="19"/>
      <c r="I63" s="19"/>
      <c r="J63" s="19"/>
      <c r="K63" s="19"/>
      <c r="L63" s="19"/>
      <c r="M63" s="12"/>
      <c r="N63" s="20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</row>
    <row r="64" spans="1:37" ht="15" customHeight="1" x14ac:dyDescent="0.25">
      <c r="A64" s="261"/>
      <c r="B64" s="252"/>
      <c r="C64" s="224" t="s">
        <v>236</v>
      </c>
      <c r="D64" s="72" t="s">
        <v>237</v>
      </c>
      <c r="E64" s="73">
        <v>60000</v>
      </c>
      <c r="F64" s="73">
        <v>60000</v>
      </c>
      <c r="G64" s="73">
        <v>50000</v>
      </c>
      <c r="H64" s="88" t="s">
        <v>58</v>
      </c>
      <c r="I64" s="75">
        <v>885</v>
      </c>
      <c r="J64" s="75">
        <v>885</v>
      </c>
      <c r="K64" s="75">
        <v>885</v>
      </c>
      <c r="L64" s="75">
        <v>885</v>
      </c>
      <c r="M64" s="123" t="s">
        <v>57</v>
      </c>
      <c r="N64" s="105" t="s">
        <v>59</v>
      </c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</row>
    <row r="65" spans="1:37" ht="15" customHeight="1" x14ac:dyDescent="0.25">
      <c r="A65" s="261"/>
      <c r="B65" s="252"/>
      <c r="C65" s="225" t="s">
        <v>116</v>
      </c>
      <c r="D65" s="77" t="s">
        <v>245</v>
      </c>
      <c r="E65" s="78">
        <v>60000</v>
      </c>
      <c r="F65" s="78">
        <v>25000</v>
      </c>
      <c r="G65" s="78">
        <v>20000</v>
      </c>
      <c r="H65" s="91" t="s">
        <v>156</v>
      </c>
      <c r="I65" s="79"/>
      <c r="J65" s="79"/>
      <c r="K65" s="79"/>
      <c r="L65" s="79"/>
      <c r="M65" s="124" t="s">
        <v>57</v>
      </c>
      <c r="N65" s="108" t="s">
        <v>59</v>
      </c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</row>
    <row r="66" spans="1:37" ht="15" customHeight="1" x14ac:dyDescent="0.25">
      <c r="A66" s="261"/>
      <c r="B66" s="252"/>
      <c r="C66" s="225" t="s">
        <v>179</v>
      </c>
      <c r="D66" s="77" t="s">
        <v>94</v>
      </c>
      <c r="E66" s="78">
        <v>25000</v>
      </c>
      <c r="F66" s="78">
        <v>25000</v>
      </c>
      <c r="G66" s="78">
        <v>25000</v>
      </c>
      <c r="H66" s="135" t="s">
        <v>157</v>
      </c>
      <c r="I66" s="79">
        <v>12</v>
      </c>
      <c r="J66" s="79">
        <v>12</v>
      </c>
      <c r="K66" s="79">
        <v>12</v>
      </c>
      <c r="L66" s="79">
        <v>12</v>
      </c>
      <c r="M66" s="79" t="s">
        <v>57</v>
      </c>
      <c r="N66" s="186" t="s">
        <v>59</v>
      </c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</row>
    <row r="67" spans="1:37" ht="25.5" thickBot="1" x14ac:dyDescent="0.3">
      <c r="A67" s="261"/>
      <c r="B67" s="252"/>
      <c r="C67" s="226" t="s">
        <v>180</v>
      </c>
      <c r="D67" s="185" t="s">
        <v>211</v>
      </c>
      <c r="E67" s="90">
        <v>7000</v>
      </c>
      <c r="F67" s="90">
        <v>5000</v>
      </c>
      <c r="G67" s="90">
        <v>5000</v>
      </c>
      <c r="H67" s="183"/>
      <c r="I67" s="150"/>
      <c r="J67" s="150"/>
      <c r="K67" s="150"/>
      <c r="L67" s="150"/>
      <c r="M67" s="184"/>
      <c r="N67" s="138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</row>
    <row r="68" spans="1:37" ht="33" customHeight="1" thickBot="1" x14ac:dyDescent="0.3">
      <c r="A68" s="261"/>
      <c r="B68" s="252"/>
      <c r="C68" s="227" t="s">
        <v>186</v>
      </c>
      <c r="D68" s="21" t="s">
        <v>95</v>
      </c>
      <c r="E68" s="10">
        <f>E69+E70+E71+E72</f>
        <v>295000</v>
      </c>
      <c r="F68" s="10">
        <f>F69+F70+F71+F72</f>
        <v>260000</v>
      </c>
      <c r="G68" s="10">
        <f>G69+G70+G71+G72</f>
        <v>260000</v>
      </c>
      <c r="H68" s="125" t="s">
        <v>158</v>
      </c>
      <c r="I68" s="11"/>
      <c r="J68" s="11"/>
      <c r="K68" s="11"/>
      <c r="L68" s="11"/>
      <c r="M68" s="126" t="s">
        <v>57</v>
      </c>
      <c r="N68" s="127" t="s">
        <v>59</v>
      </c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</row>
    <row r="69" spans="1:37" x14ac:dyDescent="0.25">
      <c r="A69" s="261"/>
      <c r="B69" s="252"/>
      <c r="C69" s="224" t="s">
        <v>51</v>
      </c>
      <c r="D69" s="72" t="s">
        <v>96</v>
      </c>
      <c r="E69" s="73">
        <v>230000</v>
      </c>
      <c r="F69" s="73">
        <v>210000</v>
      </c>
      <c r="G69" s="73">
        <v>210000</v>
      </c>
      <c r="H69" s="74"/>
      <c r="I69" s="75"/>
      <c r="J69" s="75"/>
      <c r="K69" s="75"/>
      <c r="L69" s="75"/>
      <c r="M69" s="76"/>
      <c r="N69" s="40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</row>
    <row r="70" spans="1:37" x14ac:dyDescent="0.25">
      <c r="A70" s="261"/>
      <c r="B70" s="252"/>
      <c r="C70" s="225" t="s">
        <v>92</v>
      </c>
      <c r="D70" s="77" t="s">
        <v>98</v>
      </c>
      <c r="E70" s="78">
        <v>35000</v>
      </c>
      <c r="F70" s="78">
        <v>35000</v>
      </c>
      <c r="G70" s="78">
        <v>35000</v>
      </c>
      <c r="H70" s="77"/>
      <c r="I70" s="79"/>
      <c r="J70" s="79"/>
      <c r="K70" s="79"/>
      <c r="L70" s="79"/>
      <c r="M70" s="80"/>
      <c r="N70" s="84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</row>
    <row r="71" spans="1:37" ht="15" customHeight="1" x14ac:dyDescent="0.25">
      <c r="A71" s="261"/>
      <c r="B71" s="252"/>
      <c r="C71" s="225" t="s">
        <v>93</v>
      </c>
      <c r="D71" s="77" t="s">
        <v>100</v>
      </c>
      <c r="E71" s="78">
        <v>20000</v>
      </c>
      <c r="F71" s="78">
        <v>5000</v>
      </c>
      <c r="G71" s="78">
        <v>5000</v>
      </c>
      <c r="H71" s="77"/>
      <c r="I71" s="79"/>
      <c r="J71" s="79"/>
      <c r="K71" s="79"/>
      <c r="L71" s="79"/>
      <c r="M71" s="80"/>
      <c r="N71" s="84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</row>
    <row r="72" spans="1:37" ht="15" customHeight="1" thickBot="1" x14ac:dyDescent="0.3">
      <c r="A72" s="262"/>
      <c r="B72" s="253"/>
      <c r="C72" s="225" t="s">
        <v>210</v>
      </c>
      <c r="D72" s="77" t="s">
        <v>102</v>
      </c>
      <c r="E72" s="78">
        <v>10000</v>
      </c>
      <c r="F72" s="78">
        <v>10000</v>
      </c>
      <c r="G72" s="78">
        <v>10000</v>
      </c>
      <c r="H72" s="77"/>
      <c r="I72" s="79"/>
      <c r="J72" s="79"/>
      <c r="K72" s="79"/>
      <c r="L72" s="79"/>
      <c r="M72" s="80"/>
      <c r="N72" s="84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</row>
    <row r="73" spans="1:37" ht="15" customHeight="1" thickBot="1" x14ac:dyDescent="0.3">
      <c r="A73" s="263" t="s">
        <v>36</v>
      </c>
      <c r="B73" s="254" t="s">
        <v>40</v>
      </c>
      <c r="C73" s="228" t="s">
        <v>106</v>
      </c>
      <c r="D73" s="13" t="s">
        <v>49</v>
      </c>
      <c r="E73" s="15">
        <f>E74</f>
        <v>60000</v>
      </c>
      <c r="F73" s="15">
        <f>F74</f>
        <v>40000</v>
      </c>
      <c r="G73" s="15">
        <f>G74</f>
        <v>40000</v>
      </c>
      <c r="H73" s="19" t="s">
        <v>159</v>
      </c>
      <c r="I73" s="129">
        <v>1</v>
      </c>
      <c r="J73" s="129">
        <v>1</v>
      </c>
      <c r="K73" s="129">
        <v>1</v>
      </c>
      <c r="L73" s="129">
        <v>1</v>
      </c>
      <c r="M73" s="126" t="s">
        <v>57</v>
      </c>
      <c r="N73" s="127" t="s">
        <v>59</v>
      </c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</row>
    <row r="74" spans="1:37" ht="15" customHeight="1" thickBot="1" x14ac:dyDescent="0.3">
      <c r="A74" s="264"/>
      <c r="B74" s="255"/>
      <c r="C74" s="229" t="s">
        <v>54</v>
      </c>
      <c r="D74" s="81" t="s">
        <v>107</v>
      </c>
      <c r="E74" s="82">
        <v>60000</v>
      </c>
      <c r="F74" s="82">
        <v>40000</v>
      </c>
      <c r="G74" s="82">
        <v>40000</v>
      </c>
      <c r="H74" s="81"/>
      <c r="I74" s="83"/>
      <c r="J74" s="83"/>
      <c r="K74" s="83"/>
      <c r="L74" s="83"/>
      <c r="M74" s="85"/>
      <c r="N74" s="101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</row>
    <row r="75" spans="1:37" ht="15" customHeight="1" thickBot="1" x14ac:dyDescent="0.3">
      <c r="A75" s="264"/>
      <c r="B75" s="255"/>
      <c r="C75" s="230" t="s">
        <v>188</v>
      </c>
      <c r="D75" s="4" t="s">
        <v>104</v>
      </c>
      <c r="E75" s="5">
        <f>E76</f>
        <v>244000</v>
      </c>
      <c r="F75" s="5">
        <f>F76</f>
        <v>292500</v>
      </c>
      <c r="G75" s="5">
        <f>G76</f>
        <v>295500</v>
      </c>
      <c r="H75" s="17" t="s">
        <v>160</v>
      </c>
      <c r="I75" s="130"/>
      <c r="J75" s="130"/>
      <c r="K75" s="130"/>
      <c r="L75" s="130"/>
      <c r="M75" s="131" t="s">
        <v>63</v>
      </c>
      <c r="N75" s="133" t="s">
        <v>62</v>
      </c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</row>
    <row r="76" spans="1:37" ht="15" customHeight="1" thickBot="1" x14ac:dyDescent="0.3">
      <c r="A76" s="264"/>
      <c r="B76" s="255"/>
      <c r="C76" s="224" t="s">
        <v>189</v>
      </c>
      <c r="D76" s="72" t="s">
        <v>47</v>
      </c>
      <c r="E76" s="73">
        <v>244000</v>
      </c>
      <c r="F76" s="73">
        <v>292500</v>
      </c>
      <c r="G76" s="73">
        <v>295500</v>
      </c>
      <c r="H76" s="74"/>
      <c r="I76" s="86"/>
      <c r="J76" s="86"/>
      <c r="K76" s="75"/>
      <c r="L76" s="75"/>
      <c r="M76" s="76"/>
      <c r="N76" s="40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</row>
    <row r="77" spans="1:37" ht="33" customHeight="1" thickBot="1" x14ac:dyDescent="0.3">
      <c r="A77" s="264"/>
      <c r="B77" s="255"/>
      <c r="C77" s="223" t="s">
        <v>108</v>
      </c>
      <c r="D77" s="7" t="s">
        <v>110</v>
      </c>
      <c r="E77" s="8">
        <f>E78+E79</f>
        <v>35000</v>
      </c>
      <c r="F77" s="8">
        <f>F78+F79</f>
        <v>35000</v>
      </c>
      <c r="G77" s="8">
        <f>G78+G79</f>
        <v>35000</v>
      </c>
      <c r="H77" s="17" t="s">
        <v>161</v>
      </c>
      <c r="I77" s="6"/>
      <c r="J77" s="6"/>
      <c r="K77" s="6"/>
      <c r="L77" s="6"/>
      <c r="M77" s="132" t="s">
        <v>57</v>
      </c>
      <c r="N77" s="133" t="s">
        <v>59</v>
      </c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</row>
    <row r="78" spans="1:37" ht="15" customHeight="1" x14ac:dyDescent="0.25">
      <c r="A78" s="264"/>
      <c r="B78" s="255"/>
      <c r="C78" s="224" t="s">
        <v>109</v>
      </c>
      <c r="D78" s="72" t="s">
        <v>52</v>
      </c>
      <c r="E78" s="73">
        <v>30000</v>
      </c>
      <c r="F78" s="73">
        <v>30000</v>
      </c>
      <c r="G78" s="73">
        <v>30000</v>
      </c>
      <c r="H78" s="74"/>
      <c r="I78" s="75"/>
      <c r="J78" s="75"/>
      <c r="K78" s="75"/>
      <c r="L78" s="75"/>
      <c r="M78" s="76"/>
      <c r="N78" s="40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</row>
    <row r="79" spans="1:37" ht="15" customHeight="1" thickBot="1" x14ac:dyDescent="0.3">
      <c r="A79" s="264"/>
      <c r="B79" s="256"/>
      <c r="C79" s="226" t="s">
        <v>177</v>
      </c>
      <c r="D79" s="89" t="s">
        <v>178</v>
      </c>
      <c r="E79" s="90">
        <v>5000</v>
      </c>
      <c r="F79" s="90">
        <v>5000</v>
      </c>
      <c r="G79" s="90">
        <v>5000</v>
      </c>
      <c r="H79" s="149"/>
      <c r="I79" s="150"/>
      <c r="J79" s="150"/>
      <c r="K79" s="150"/>
      <c r="L79" s="150"/>
      <c r="M79" s="151"/>
      <c r="N79" s="152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</row>
    <row r="80" spans="1:37" ht="14.25" customHeight="1" thickBot="1" x14ac:dyDescent="0.3">
      <c r="A80" s="264"/>
      <c r="B80" s="251" t="s">
        <v>41</v>
      </c>
      <c r="C80" s="228" t="s">
        <v>238</v>
      </c>
      <c r="D80" s="13" t="s">
        <v>114</v>
      </c>
      <c r="E80" s="15">
        <f>E81+E82+E83+E84+E85</f>
        <v>255000</v>
      </c>
      <c r="F80" s="15">
        <f>F81+F82+F83+F84+F85</f>
        <v>105000</v>
      </c>
      <c r="G80" s="15">
        <f>G81+G82+G83+G84+G85</f>
        <v>100000</v>
      </c>
      <c r="H80" s="9"/>
      <c r="I80" s="11"/>
      <c r="J80" s="11"/>
      <c r="K80" s="11"/>
      <c r="L80" s="11"/>
      <c r="M80" s="12"/>
      <c r="N80" s="14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</row>
    <row r="81" spans="1:37" ht="24.75" x14ac:dyDescent="0.25">
      <c r="A81" s="264"/>
      <c r="B81" s="252"/>
      <c r="C81" s="224" t="s">
        <v>239</v>
      </c>
      <c r="D81" s="87" t="s">
        <v>115</v>
      </c>
      <c r="E81" s="73">
        <v>30000</v>
      </c>
      <c r="F81" s="73">
        <v>20000</v>
      </c>
      <c r="G81" s="73">
        <v>25000</v>
      </c>
      <c r="H81" s="88" t="s">
        <v>164</v>
      </c>
      <c r="I81" s="143">
        <v>1</v>
      </c>
      <c r="J81" s="143">
        <v>1</v>
      </c>
      <c r="K81" s="143">
        <v>1</v>
      </c>
      <c r="L81" s="143">
        <v>1</v>
      </c>
      <c r="M81" s="143" t="s">
        <v>57</v>
      </c>
      <c r="N81" s="137" t="s">
        <v>59</v>
      </c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</row>
    <row r="82" spans="1:37" ht="24" x14ac:dyDescent="0.25">
      <c r="A82" s="264"/>
      <c r="B82" s="252"/>
      <c r="C82" s="226" t="s">
        <v>97</v>
      </c>
      <c r="D82" s="89" t="s">
        <v>117</v>
      </c>
      <c r="E82" s="90">
        <v>25000</v>
      </c>
      <c r="F82" s="90">
        <v>25000</v>
      </c>
      <c r="G82" s="90">
        <v>25000</v>
      </c>
      <c r="H82" s="136" t="s">
        <v>165</v>
      </c>
      <c r="I82" s="144"/>
      <c r="J82" s="144"/>
      <c r="K82" s="144"/>
      <c r="L82" s="144"/>
      <c r="M82" s="145" t="s">
        <v>57</v>
      </c>
      <c r="N82" s="138" t="s">
        <v>59</v>
      </c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</row>
    <row r="83" spans="1:37" ht="15" customHeight="1" x14ac:dyDescent="0.25">
      <c r="A83" s="264"/>
      <c r="B83" s="252"/>
      <c r="C83" s="225" t="s">
        <v>99</v>
      </c>
      <c r="D83" s="77" t="s">
        <v>118</v>
      </c>
      <c r="E83" s="78">
        <v>20000</v>
      </c>
      <c r="F83" s="78">
        <v>20000</v>
      </c>
      <c r="G83" s="78">
        <v>20000</v>
      </c>
      <c r="H83" s="91" t="s">
        <v>166</v>
      </c>
      <c r="I83" s="146"/>
      <c r="J83" s="146"/>
      <c r="K83" s="146"/>
      <c r="L83" s="146"/>
      <c r="M83" s="146" t="s">
        <v>57</v>
      </c>
      <c r="N83" s="139" t="s">
        <v>59</v>
      </c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</row>
    <row r="84" spans="1:37" ht="15" customHeight="1" x14ac:dyDescent="0.25">
      <c r="A84" s="264"/>
      <c r="B84" s="252"/>
      <c r="C84" s="225" t="s">
        <v>101</v>
      </c>
      <c r="D84" s="77" t="s">
        <v>240</v>
      </c>
      <c r="E84" s="78">
        <v>30000</v>
      </c>
      <c r="F84" s="78">
        <v>30000</v>
      </c>
      <c r="G84" s="78">
        <v>20000</v>
      </c>
      <c r="H84" s="91"/>
      <c r="I84" s="146"/>
      <c r="J84" s="146"/>
      <c r="K84" s="146"/>
      <c r="L84" s="146"/>
      <c r="M84" s="146" t="s">
        <v>57</v>
      </c>
      <c r="N84" s="139" t="s">
        <v>59</v>
      </c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</row>
    <row r="85" spans="1:37" ht="15" customHeight="1" thickBot="1" x14ac:dyDescent="0.3">
      <c r="A85" s="264"/>
      <c r="B85" s="252"/>
      <c r="C85" s="225" t="s">
        <v>270</v>
      </c>
      <c r="D85" s="77" t="s">
        <v>212</v>
      </c>
      <c r="E85" s="78">
        <v>150000</v>
      </c>
      <c r="F85" s="78">
        <v>10000</v>
      </c>
      <c r="G85" s="78">
        <v>10000</v>
      </c>
      <c r="H85" s="91" t="s">
        <v>213</v>
      </c>
      <c r="I85" s="146">
        <v>0</v>
      </c>
      <c r="J85" s="146">
        <v>1</v>
      </c>
      <c r="K85" s="146">
        <v>0</v>
      </c>
      <c r="L85" s="146">
        <v>0</v>
      </c>
      <c r="M85" s="146" t="s">
        <v>57</v>
      </c>
      <c r="N85" s="139" t="s">
        <v>59</v>
      </c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</row>
    <row r="86" spans="1:37" ht="15" customHeight="1" thickBot="1" x14ac:dyDescent="0.3">
      <c r="A86" s="263" t="s">
        <v>37</v>
      </c>
      <c r="B86" s="252"/>
      <c r="C86" s="231" t="s">
        <v>48</v>
      </c>
      <c r="D86" s="9" t="s">
        <v>53</v>
      </c>
      <c r="E86" s="10">
        <f>E87+E88+E89</f>
        <v>160000</v>
      </c>
      <c r="F86" s="10">
        <f>F87+F88+F89</f>
        <v>140000</v>
      </c>
      <c r="G86" s="10">
        <f>G87+G88+G89</f>
        <v>120000</v>
      </c>
      <c r="H86" s="19" t="s">
        <v>167</v>
      </c>
      <c r="I86" s="129"/>
      <c r="J86" s="129"/>
      <c r="K86" s="129"/>
      <c r="L86" s="129"/>
      <c r="M86" s="126" t="s">
        <v>57</v>
      </c>
      <c r="N86" s="127" t="s">
        <v>59</v>
      </c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</row>
    <row r="87" spans="1:37" ht="15" customHeight="1" x14ac:dyDescent="0.25">
      <c r="A87" s="264"/>
      <c r="B87" s="252"/>
      <c r="C87" s="224" t="s">
        <v>50</v>
      </c>
      <c r="D87" s="72" t="s">
        <v>111</v>
      </c>
      <c r="E87" s="73">
        <v>100000</v>
      </c>
      <c r="F87" s="73">
        <v>80000</v>
      </c>
      <c r="G87" s="73">
        <v>60000</v>
      </c>
      <c r="H87" s="88"/>
      <c r="I87" s="143"/>
      <c r="J87" s="143"/>
      <c r="K87" s="143"/>
      <c r="L87" s="143"/>
      <c r="M87" s="147"/>
      <c r="N87" s="105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</row>
    <row r="88" spans="1:37" ht="15" customHeight="1" x14ac:dyDescent="0.25">
      <c r="A88" s="264"/>
      <c r="B88" s="252"/>
      <c r="C88" s="225" t="s">
        <v>112</v>
      </c>
      <c r="D88" s="77" t="s">
        <v>113</v>
      </c>
      <c r="E88" s="78">
        <v>45000</v>
      </c>
      <c r="F88" s="78">
        <v>45000</v>
      </c>
      <c r="G88" s="78">
        <v>45000</v>
      </c>
      <c r="H88" s="135"/>
      <c r="I88" s="146"/>
      <c r="J88" s="146"/>
      <c r="K88" s="146"/>
      <c r="L88" s="146"/>
      <c r="M88" s="146"/>
      <c r="N88" s="146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</row>
    <row r="89" spans="1:37" ht="15" customHeight="1" thickBot="1" x14ac:dyDescent="0.3">
      <c r="A89" s="264"/>
      <c r="B89" s="252"/>
      <c r="C89" s="226" t="s">
        <v>214</v>
      </c>
      <c r="D89" s="89" t="s">
        <v>215</v>
      </c>
      <c r="E89" s="90">
        <v>15000</v>
      </c>
      <c r="F89" s="90">
        <v>15000</v>
      </c>
      <c r="G89" s="90">
        <v>15000</v>
      </c>
      <c r="H89" s="183"/>
      <c r="I89" s="144"/>
      <c r="J89" s="144"/>
      <c r="K89" s="144"/>
      <c r="L89" s="144"/>
      <c r="M89" s="145"/>
      <c r="N89" s="187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</row>
    <row r="90" spans="1:37" ht="15" customHeight="1" thickBot="1" x14ac:dyDescent="0.3">
      <c r="A90" s="264"/>
      <c r="B90" s="252"/>
      <c r="C90" s="228" t="s">
        <v>85</v>
      </c>
      <c r="D90" s="13" t="s">
        <v>128</v>
      </c>
      <c r="E90" s="15">
        <f>E91+E92+E93+E94+E95+E96+E97</f>
        <v>100090</v>
      </c>
      <c r="F90" s="15">
        <f>F91+F92+F93+F94+F95+F96+F97</f>
        <v>77000</v>
      </c>
      <c r="G90" s="15">
        <f>G91+G92+G93+G94+G95+G96+G97</f>
        <v>77000</v>
      </c>
      <c r="H90" s="128" t="s">
        <v>168</v>
      </c>
      <c r="I90" s="129"/>
      <c r="J90" s="129"/>
      <c r="K90" s="129"/>
      <c r="L90" s="129"/>
      <c r="M90" s="126" t="s">
        <v>57</v>
      </c>
      <c r="N90" s="127" t="s">
        <v>59</v>
      </c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</row>
    <row r="91" spans="1:37" ht="15" customHeight="1" x14ac:dyDescent="0.25">
      <c r="A91" s="264"/>
      <c r="B91" s="252"/>
      <c r="C91" s="224" t="s">
        <v>87</v>
      </c>
      <c r="D91" s="72" t="s">
        <v>129</v>
      </c>
      <c r="E91" s="73">
        <v>15000</v>
      </c>
      <c r="F91" s="73">
        <v>10000</v>
      </c>
      <c r="G91" s="73">
        <v>10000</v>
      </c>
      <c r="H91" s="134"/>
      <c r="I91" s="143"/>
      <c r="J91" s="143"/>
      <c r="K91" s="143"/>
      <c r="L91" s="143"/>
      <c r="M91" s="143"/>
      <c r="N91" s="141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</row>
    <row r="92" spans="1:37" ht="12.75" customHeight="1" x14ac:dyDescent="0.25">
      <c r="A92" s="264"/>
      <c r="B92" s="252"/>
      <c r="C92" s="225" t="s">
        <v>130</v>
      </c>
      <c r="D92" s="77" t="s">
        <v>131</v>
      </c>
      <c r="E92" s="78">
        <v>3000</v>
      </c>
      <c r="F92" s="78">
        <v>3000</v>
      </c>
      <c r="G92" s="78">
        <v>3000</v>
      </c>
      <c r="H92" s="135"/>
      <c r="I92" s="146"/>
      <c r="J92" s="146"/>
      <c r="K92" s="146"/>
      <c r="L92" s="146"/>
      <c r="M92" s="146"/>
      <c r="N92" s="142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</row>
    <row r="93" spans="1:37" x14ac:dyDescent="0.25">
      <c r="A93" s="264"/>
      <c r="B93" s="252"/>
      <c r="C93" s="225" t="s">
        <v>132</v>
      </c>
      <c r="D93" s="77" t="s">
        <v>133</v>
      </c>
      <c r="E93" s="78">
        <v>27090</v>
      </c>
      <c r="F93" s="78">
        <v>25000</v>
      </c>
      <c r="G93" s="78">
        <v>25000</v>
      </c>
      <c r="H93" s="135"/>
      <c r="I93" s="146"/>
      <c r="J93" s="146"/>
      <c r="K93" s="146"/>
      <c r="L93" s="146"/>
      <c r="M93" s="146"/>
      <c r="N93" s="142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</row>
    <row r="94" spans="1:37" x14ac:dyDescent="0.25">
      <c r="A94" s="264"/>
      <c r="B94" s="252"/>
      <c r="C94" s="225" t="s">
        <v>134</v>
      </c>
      <c r="D94" s="77" t="s">
        <v>135</v>
      </c>
      <c r="E94" s="78">
        <v>17000</v>
      </c>
      <c r="F94" s="78">
        <v>2000</v>
      </c>
      <c r="G94" s="78">
        <v>2000</v>
      </c>
      <c r="H94" s="135"/>
      <c r="I94" s="146"/>
      <c r="J94" s="146"/>
      <c r="K94" s="146"/>
      <c r="L94" s="146"/>
      <c r="M94" s="146"/>
      <c r="N94" s="142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</row>
    <row r="95" spans="1:37" x14ac:dyDescent="0.25">
      <c r="A95" s="264"/>
      <c r="B95" s="252"/>
      <c r="C95" s="225" t="s">
        <v>136</v>
      </c>
      <c r="D95" s="77" t="s">
        <v>137</v>
      </c>
      <c r="E95" s="78">
        <v>3000</v>
      </c>
      <c r="F95" s="78">
        <v>2000</v>
      </c>
      <c r="G95" s="78">
        <v>2000</v>
      </c>
      <c r="H95" s="135"/>
      <c r="I95" s="146"/>
      <c r="J95" s="146"/>
      <c r="K95" s="146"/>
      <c r="L95" s="146"/>
      <c r="M95" s="146"/>
      <c r="N95" s="142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</row>
    <row r="96" spans="1:37" x14ac:dyDescent="0.25">
      <c r="A96" s="264"/>
      <c r="B96" s="252"/>
      <c r="C96" s="225" t="s">
        <v>138</v>
      </c>
      <c r="D96" s="77" t="s">
        <v>139</v>
      </c>
      <c r="E96" s="78">
        <v>25000</v>
      </c>
      <c r="F96" s="78">
        <v>25000</v>
      </c>
      <c r="G96" s="78">
        <v>25000</v>
      </c>
      <c r="H96" s="135"/>
      <c r="I96" s="146"/>
      <c r="J96" s="146"/>
      <c r="K96" s="146"/>
      <c r="L96" s="146"/>
      <c r="M96" s="146"/>
      <c r="N96" s="142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</row>
    <row r="97" spans="1:36" ht="15.75" thickBot="1" x14ac:dyDescent="0.3">
      <c r="A97" s="265"/>
      <c r="B97" s="253"/>
      <c r="C97" s="229" t="s">
        <v>140</v>
      </c>
      <c r="D97" s="81" t="s">
        <v>141</v>
      </c>
      <c r="E97" s="82">
        <v>10000</v>
      </c>
      <c r="F97" s="82">
        <v>10000</v>
      </c>
      <c r="G97" s="82">
        <v>10000</v>
      </c>
      <c r="H97" s="122"/>
      <c r="I97" s="148"/>
      <c r="J97" s="148"/>
      <c r="K97" s="148"/>
      <c r="L97" s="148"/>
      <c r="M97" s="148"/>
      <c r="N97" s="140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</row>
    <row r="98" spans="1:36" ht="30.75" thickBot="1" x14ac:dyDescent="0.3">
      <c r="A98" s="248" t="s">
        <v>37</v>
      </c>
      <c r="B98" s="249"/>
      <c r="C98" s="231" t="s">
        <v>55</v>
      </c>
      <c r="D98" s="9" t="s">
        <v>119</v>
      </c>
      <c r="E98" s="10">
        <f>E99+E100+E101</f>
        <v>144000</v>
      </c>
      <c r="F98" s="10">
        <f>F99+F100+F101</f>
        <v>463000</v>
      </c>
      <c r="G98" s="10">
        <f>G99+G100</f>
        <v>163000</v>
      </c>
      <c r="H98" s="17" t="s">
        <v>169</v>
      </c>
      <c r="I98" s="129">
        <v>13</v>
      </c>
      <c r="J98" s="129">
        <v>13</v>
      </c>
      <c r="K98" s="129">
        <v>13</v>
      </c>
      <c r="L98" s="129">
        <v>13</v>
      </c>
      <c r="M98" s="126" t="s">
        <v>57</v>
      </c>
      <c r="N98" s="127" t="s">
        <v>59</v>
      </c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</row>
    <row r="99" spans="1:36" x14ac:dyDescent="0.25">
      <c r="A99" s="248"/>
      <c r="B99" s="250"/>
      <c r="C99" s="226" t="s">
        <v>56</v>
      </c>
      <c r="D99" s="89" t="s">
        <v>119</v>
      </c>
      <c r="E99" s="90">
        <v>14000</v>
      </c>
      <c r="F99" s="90">
        <v>13000</v>
      </c>
      <c r="G99" s="90">
        <v>13000</v>
      </c>
      <c r="H99" s="136"/>
      <c r="I99" s="144"/>
      <c r="J99" s="144"/>
      <c r="K99" s="144"/>
      <c r="L99" s="144"/>
      <c r="M99" s="145"/>
      <c r="N99" s="116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</row>
    <row r="100" spans="1:36" ht="15.75" thickBot="1" x14ac:dyDescent="0.3">
      <c r="A100" s="248"/>
      <c r="B100" s="250"/>
      <c r="C100" s="232" t="s">
        <v>120</v>
      </c>
      <c r="D100" s="168" t="s">
        <v>121</v>
      </c>
      <c r="E100" s="169">
        <v>85000</v>
      </c>
      <c r="F100" s="169">
        <v>150000</v>
      </c>
      <c r="G100" s="169">
        <v>150000</v>
      </c>
      <c r="H100" s="170"/>
      <c r="I100" s="171"/>
      <c r="J100" s="171"/>
      <c r="K100" s="171"/>
      <c r="L100" s="171"/>
      <c r="M100" s="171"/>
      <c r="N100" s="172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</row>
    <row r="101" spans="1:36" ht="15.75" thickBot="1" x14ac:dyDescent="0.3">
      <c r="A101" s="209"/>
      <c r="B101" s="209"/>
      <c r="C101" s="210" t="s">
        <v>241</v>
      </c>
      <c r="D101" s="203" t="s">
        <v>242</v>
      </c>
      <c r="E101" s="204">
        <v>45000</v>
      </c>
      <c r="F101" s="204">
        <v>300000</v>
      </c>
      <c r="G101" s="204">
        <v>0</v>
      </c>
      <c r="H101" s="205"/>
      <c r="I101" s="206"/>
      <c r="J101" s="206"/>
      <c r="K101" s="206"/>
      <c r="L101" s="206"/>
      <c r="M101" s="207"/>
      <c r="N101" s="208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</row>
    <row r="102" spans="1:36" ht="21.75" thickBot="1" x14ac:dyDescent="0.3">
      <c r="A102" s="246" t="s">
        <v>38</v>
      </c>
      <c r="B102" s="247"/>
      <c r="C102" s="161"/>
      <c r="D102" s="162"/>
      <c r="E102" s="163">
        <f>E2+E12+E17+E22+E35+E32+E41+E43+E48+E50+E58+E61+E63+E68+E73+E75+E77+E80+E86+E90+E98</f>
        <v>29522617</v>
      </c>
      <c r="F102" s="164">
        <f>F2+F12+F17+F22+F32+F35+F41+F43+F48+F50+F58+F61+F63+F68+F73+F75+F77+F80+F86+F90+F98</f>
        <v>8157500</v>
      </c>
      <c r="G102" s="164">
        <f>G2+G12+G17+G22+G32+G35+G41+G48+G43+G50+G58+G61+G63+G68+G73+G75+G77+G80+G86+G90+G98</f>
        <v>7623500</v>
      </c>
      <c r="H102" s="162"/>
      <c r="I102" s="165"/>
      <c r="J102" s="165"/>
      <c r="K102" s="165"/>
      <c r="L102" s="165"/>
      <c r="M102" s="166"/>
      <c r="N102" s="167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</row>
    <row r="103" spans="1:36" x14ac:dyDescent="0.2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</row>
    <row r="104" spans="1:36" x14ac:dyDescent="0.2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</row>
    <row r="105" spans="1:36" x14ac:dyDescent="0.2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</row>
    <row r="106" spans="1:36" x14ac:dyDescent="0.2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</row>
    <row r="107" spans="1:36" x14ac:dyDescent="0.2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</row>
    <row r="108" spans="1:36" x14ac:dyDescent="0.2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</row>
    <row r="109" spans="1:36" x14ac:dyDescent="0.2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</row>
    <row r="110" spans="1:36" x14ac:dyDescent="0.2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</row>
    <row r="111" spans="1:36" x14ac:dyDescent="0.2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</row>
    <row r="112" spans="1:36" x14ac:dyDescent="0.25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</row>
    <row r="113" spans="1:36" x14ac:dyDescent="0.25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</row>
    <row r="114" spans="1:36" x14ac:dyDescent="0.25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</row>
    <row r="115" spans="1:36" x14ac:dyDescent="0.2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</row>
    <row r="116" spans="1:36" x14ac:dyDescent="0.25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</row>
    <row r="117" spans="1:36" x14ac:dyDescent="0.25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</row>
    <row r="118" spans="1:36" x14ac:dyDescent="0.25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</row>
    <row r="119" spans="1:36" x14ac:dyDescent="0.25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</row>
    <row r="120" spans="1:36" x14ac:dyDescent="0.25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</row>
    <row r="121" spans="1:36" x14ac:dyDescent="0.25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</row>
    <row r="122" spans="1:36" x14ac:dyDescent="0.25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</row>
    <row r="123" spans="1:36" x14ac:dyDescent="0.2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</row>
    <row r="124" spans="1:36" x14ac:dyDescent="0.25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</row>
    <row r="125" spans="1:36" x14ac:dyDescent="0.25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</row>
    <row r="126" spans="1:36" x14ac:dyDescent="0.25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</row>
    <row r="127" spans="1:36" x14ac:dyDescent="0.25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</row>
    <row r="128" spans="1:36" x14ac:dyDescent="0.25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</row>
    <row r="129" spans="1:14" x14ac:dyDescent="0.25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</row>
    <row r="130" spans="1:14" x14ac:dyDescent="0.25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</row>
    <row r="131" spans="1:14" x14ac:dyDescent="0.25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</row>
    <row r="132" spans="1:14" x14ac:dyDescent="0.25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</row>
    <row r="133" spans="1:14" x14ac:dyDescent="0.25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</row>
    <row r="134" spans="1:14" x14ac:dyDescent="0.25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</row>
    <row r="135" spans="1:14" x14ac:dyDescent="0.25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</row>
    <row r="136" spans="1:14" x14ac:dyDescent="0.25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</row>
    <row r="137" spans="1:14" x14ac:dyDescent="0.25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</row>
    <row r="138" spans="1:14" x14ac:dyDescent="0.25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</row>
    <row r="139" spans="1:14" x14ac:dyDescent="0.25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</row>
    <row r="140" spans="1:14" x14ac:dyDescent="0.25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</row>
    <row r="141" spans="1:14" x14ac:dyDescent="0.2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</row>
    <row r="142" spans="1:14" x14ac:dyDescent="0.25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</row>
    <row r="143" spans="1:14" x14ac:dyDescent="0.25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</row>
    <row r="144" spans="1:14" x14ac:dyDescent="0.25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</row>
    <row r="145" spans="3:14" x14ac:dyDescent="0.25"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</row>
    <row r="146" spans="3:14" x14ac:dyDescent="0.25"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</row>
    <row r="147" spans="3:14" x14ac:dyDescent="0.25"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</row>
    <row r="148" spans="3:14" x14ac:dyDescent="0.25"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</row>
    <row r="149" spans="3:14" x14ac:dyDescent="0.25"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</row>
    <row r="150" spans="3:14" x14ac:dyDescent="0.25"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</row>
    <row r="151" spans="3:14" x14ac:dyDescent="0.25"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</row>
    <row r="152" spans="3:14" x14ac:dyDescent="0.25"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</row>
    <row r="153" spans="3:14" x14ac:dyDescent="0.25"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</row>
    <row r="154" spans="3:14" x14ac:dyDescent="0.25"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</row>
    <row r="155" spans="3:14" x14ac:dyDescent="0.25"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</row>
    <row r="156" spans="3:14" x14ac:dyDescent="0.25"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</row>
    <row r="157" spans="3:14" x14ac:dyDescent="0.25"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</row>
    <row r="158" spans="3:14" x14ac:dyDescent="0.25"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</row>
  </sheetData>
  <dataConsolidate/>
  <mergeCells count="15">
    <mergeCell ref="M1:N1"/>
    <mergeCell ref="A2:A37"/>
    <mergeCell ref="A41:A72"/>
    <mergeCell ref="A73:A85"/>
    <mergeCell ref="A86:A97"/>
    <mergeCell ref="B61:B62"/>
    <mergeCell ref="B50:B59"/>
    <mergeCell ref="B41:B49"/>
    <mergeCell ref="B32:B40"/>
    <mergeCell ref="B2:B31"/>
    <mergeCell ref="A102:B102"/>
    <mergeCell ref="A98:B100"/>
    <mergeCell ref="B80:B97"/>
    <mergeCell ref="B73:B79"/>
    <mergeCell ref="B63:B72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Robert</cp:lastModifiedBy>
  <cp:lastPrinted>2017-11-29T09:12:19Z</cp:lastPrinted>
  <dcterms:created xsi:type="dcterms:W3CDTF">2014-12-14T09:32:57Z</dcterms:created>
  <dcterms:modified xsi:type="dcterms:W3CDTF">2020-10-22T17:11:21Z</dcterms:modified>
</cp:coreProperties>
</file>