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kumenti\2025\Izvršenje proračuna od I-VI.2025\"/>
    </mc:Choice>
  </mc:AlternateContent>
  <bookViews>
    <workbookView xWindow="0" yWindow="0" windowWidth="28800" windowHeight="11835"/>
  </bookViews>
  <sheets>
    <sheet name="Izvršenje proračuna POSEBNI DIO" sheetId="1" r:id="rId1"/>
  </sheets>
  <calcPr calcId="152511"/>
</workbook>
</file>

<file path=xl/calcChain.xml><?xml version="1.0" encoding="utf-8"?>
<calcChain xmlns="http://schemas.openxmlformats.org/spreadsheetml/2006/main">
  <c r="E17" i="1" l="1"/>
  <c r="I17" i="1" l="1"/>
  <c r="D17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E228" i="1"/>
  <c r="E230" i="1"/>
  <c r="E229" i="1" s="1"/>
  <c r="D228" i="1"/>
  <c r="D229" i="1"/>
  <c r="D230" i="1"/>
  <c r="E231" i="1"/>
  <c r="D231" i="1"/>
  <c r="E232" i="1"/>
  <c r="D232" i="1"/>
  <c r="E244" i="1"/>
  <c r="E243" i="1"/>
  <c r="D242" i="1"/>
  <c r="E242" i="1" s="1"/>
  <c r="D243" i="1"/>
  <c r="E241" i="1"/>
  <c r="E240" i="1"/>
  <c r="E239" i="1"/>
  <c r="E238" i="1"/>
  <c r="E237" i="1"/>
  <c r="E236" i="1"/>
  <c r="E235" i="1"/>
  <c r="E234" i="1"/>
  <c r="E233" i="1"/>
  <c r="D233" i="1"/>
  <c r="E214" i="1"/>
  <c r="I211" i="1"/>
  <c r="I212" i="1"/>
  <c r="I213" i="1"/>
  <c r="I214" i="1"/>
  <c r="E213" i="1"/>
  <c r="E212" i="1" s="1"/>
  <c r="E211" i="1" s="1"/>
  <c r="D211" i="1"/>
  <c r="D212" i="1"/>
  <c r="D213" i="1"/>
  <c r="D214" i="1"/>
  <c r="I215" i="1"/>
  <c r="E215" i="1"/>
  <c r="D215" i="1"/>
  <c r="I216" i="1"/>
  <c r="E216" i="1"/>
  <c r="D216" i="1"/>
  <c r="E226" i="1"/>
  <c r="I226" i="1"/>
  <c r="I225" i="1"/>
  <c r="I224" i="1"/>
  <c r="I223" i="1"/>
  <c r="I222" i="1"/>
  <c r="I221" i="1"/>
  <c r="I220" i="1"/>
  <c r="I219" i="1"/>
  <c r="I218" i="1"/>
  <c r="I217" i="1"/>
  <c r="E225" i="1"/>
  <c r="E224" i="1"/>
  <c r="E223" i="1"/>
  <c r="E222" i="1"/>
  <c r="E221" i="1"/>
  <c r="E220" i="1"/>
  <c r="E219" i="1"/>
  <c r="E218" i="1"/>
  <c r="E217" i="1"/>
</calcChain>
</file>

<file path=xl/sharedStrings.xml><?xml version="1.0" encoding="utf-8"?>
<sst xmlns="http://schemas.openxmlformats.org/spreadsheetml/2006/main" count="475" uniqueCount="317">
  <si>
    <t>Općina Velika Ludina</t>
  </si>
  <si>
    <t/>
  </si>
  <si>
    <t>Svetog Mihaela 37</t>
  </si>
  <si>
    <t>44316 Velika Ludina</t>
  </si>
  <si>
    <t>OIB: 02359032919</t>
  </si>
  <si>
    <t>za razdoblje od 1.1.2025. do 30.6.2025.</t>
  </si>
  <si>
    <t>BROJ KONTA</t>
  </si>
  <si>
    <t>VRSTA RASHODA / IZDATAKA</t>
  </si>
  <si>
    <t>PLANIRANO</t>
  </si>
  <si>
    <t>REALIZIRANO</t>
  </si>
  <si>
    <t>RAZLIKA</t>
  </si>
  <si>
    <t>INDEKS</t>
  </si>
  <si>
    <t xml:space="preserve">  </t>
  </si>
  <si>
    <t>SVEUKUPNO RASHODI / IZDACI</t>
  </si>
  <si>
    <t>Razdjel  01</t>
  </si>
  <si>
    <t>Općinsko vijeće</t>
  </si>
  <si>
    <t>Glavni program  A01</t>
  </si>
  <si>
    <t>Program  1000</t>
  </si>
  <si>
    <t>Aktivnost  A100001</t>
  </si>
  <si>
    <t>Donošenje akata i mjera iz djeakokruga predstavničkog i izvršnog tijela te mjesne samouprave</t>
  </si>
  <si>
    <t>3291</t>
  </si>
  <si>
    <t>Naknade za rad predstavničkih i izvršnih tijela, povjerenstava i slično</t>
  </si>
  <si>
    <t>Program  1001</t>
  </si>
  <si>
    <t>Program političkih stranaka</t>
  </si>
  <si>
    <t>Osnovne funkcije stranaka</t>
  </si>
  <si>
    <t>3811</t>
  </si>
  <si>
    <t>Tekuće donacije u novcu</t>
  </si>
  <si>
    <t>Razdjel  02</t>
  </si>
  <si>
    <t>Jedinstveni upravni odjel</t>
  </si>
  <si>
    <t>Glava  0201</t>
  </si>
  <si>
    <t>Glavni program  A02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</si>
  <si>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</si>
  <si>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</si>
  <si>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</si>
  <si>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</si>
  <si>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</si>
  <si>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</si>
  <si>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</si>
  <si>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</si>
  <si>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</si>
  <si>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</si>
  <si>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</si>
  <si>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</si>
  <si>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</si>
  <si>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Aktivnost  A100002</t>
  </si>
  <si>
    <t>Materijalni rashodi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</si>
  <si>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</si>
  <si>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</si>
  <si>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</si>
  <si>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</si>
  <si>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</si>
  <si>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</si>
  <si>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</si>
  <si>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</si>
  <si>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</si>
  <si>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</si>
  <si>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</si>
  <si>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</si>
  <si>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</si>
  <si>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</si>
  <si>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</si>
  <si>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</si>
  <si>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</si>
  <si>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</si>
  <si>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</si>
  <si>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</si>
  <si>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</si>
  <si>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</si>
  <si>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</si>
  <si>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</si>
  <si>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</si>
  <si>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</si>
  <si>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</si>
  <si>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</si>
  <si>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</si>
  <si>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sudskih postupaka</t>
  </si>
  <si>
    <t>3299</t>
  </si>
  <si>
    <t>Ostali nespomenuti rashodi poslovanja</t>
  </si>
  <si>
    <t>Aktivnost  A100003</t>
  </si>
  <si>
    <t>Financijski rashodi</t>
  </si>
  <si>
    <t>3431</t>
  </si>
  <si>
    <t>Bankarske usluge i usluge platnog prometa</t>
  </si>
  <si>
    <t>3433</t>
  </si>
  <si>
    <t>Zatezne kamate</t>
  </si>
  <si>
    <t>5443</t>
  </si>
  <si>
    <t>Otplata glavnice primljenih kredita od tuzemnih kreditnih institucija izvan javnog sektora</t>
  </si>
  <si>
    <t>Aktivnost  A100004</t>
  </si>
  <si>
    <t>Proslava dana Općine</t>
  </si>
  <si>
    <t>Aktivnost  A100005</t>
  </si>
  <si>
    <t>Održavanje izbora</t>
  </si>
  <si>
    <t>Aktivnost  A100006</t>
  </si>
  <si>
    <t>Sufinanciranje projekta uređenje prometnice Svetog Mihaela do groblja</t>
  </si>
  <si>
    <t>3632</t>
  </si>
  <si>
    <t>Kapitalne pomoći drugom proračunu i izvanproračunskim korisnicima</t>
  </si>
  <si>
    <t>Kapitalni projekt  K100001</t>
  </si>
  <si>
    <t>Rashodi za nabavu dugotrajne neproizvedne imovine - projekti</t>
  </si>
  <si>
    <t>4126</t>
  </si>
  <si>
    <t>Ostala nematerijalna imovina</t>
  </si>
  <si>
    <t>Kapitalni projekt  K100002</t>
  </si>
  <si>
    <t>Kapitalna pomoć Moslavini d.o.o. za investicije na području Općine Velika Ludina</t>
  </si>
  <si>
    <t>3861</t>
  </si>
  <si>
    <t>Kapitalne pomoći kreditnim i ostalim financijskim institucijama te trgovačkim društvima u javnom sek</t>
  </si>
  <si>
    <t>Kapitalni projekt  K100003</t>
  </si>
  <si>
    <t>Kapitalna pomoć Ludini d.o.o. za kupnju radnog radnog stroja</t>
  </si>
  <si>
    <t>Program  1002</t>
  </si>
  <si>
    <t>Opremanje uredskog prostora</t>
  </si>
  <si>
    <t>Kapitalni projekt  K100201</t>
  </si>
  <si>
    <t>Rashodi za nabavu dugotrajne proizvedene opreme</t>
  </si>
  <si>
    <t>4221</t>
  </si>
  <si>
    <t>Uredska oprema i namještaj</t>
  </si>
  <si>
    <t>4262</t>
  </si>
  <si>
    <t>Ulaganja u računalne programe</t>
  </si>
  <si>
    <t>Program  1003</t>
  </si>
  <si>
    <t>Upravljanje imovinom</t>
  </si>
  <si>
    <t>Aktivnost  A100301</t>
  </si>
  <si>
    <t>Tekuće održavanje zgrada</t>
  </si>
  <si>
    <t>Kapitalni projekt  K100302</t>
  </si>
  <si>
    <t>Uređenje sale doma Velika Ludina</t>
  </si>
  <si>
    <t>4227</t>
  </si>
  <si>
    <t>Uređaji, strojevi i oprema za ostale namjene</t>
  </si>
  <si>
    <t>Kapitalni projekt  K100303</t>
  </si>
  <si>
    <t>Izgradnja Parka Velika Ludina</t>
  </si>
  <si>
    <t>4214</t>
  </si>
  <si>
    <t>Ostali građevinski objekti</t>
  </si>
  <si>
    <t>Kapitalni projekt  K100304</t>
  </si>
  <si>
    <t>Uređenje doma Mala Ludina</t>
  </si>
  <si>
    <t>4212</t>
  </si>
  <si>
    <t>Poslovni objekti</t>
  </si>
  <si>
    <t>Kapitalni projekt  K100305</t>
  </si>
  <si>
    <t>Izgradnja dječjeg igrališta Velika Ludina</t>
  </si>
  <si>
    <t>Kapitalni projekt  K100315</t>
  </si>
  <si>
    <t>NPOO.C1.6.R1-I1.01-V2.0101 - Izgradnja sportske dvorane i hostela</t>
  </si>
  <si>
    <t>Kapitalni projekt  K100316</t>
  </si>
  <si>
    <t>NPOO.C3.1.R1-I1.02.0104 - Dogradnja dječjeg vrtića</t>
  </si>
  <si>
    <t>Program  1004</t>
  </si>
  <si>
    <t>Razvoj i sigurnost prometa</t>
  </si>
  <si>
    <t>Aktivnost  A100401</t>
  </si>
  <si>
    <t>Sufinanciranje uređenja županijske ceste te izgradnje pješačke staze od centra V. Ludine do groblja</t>
  </si>
  <si>
    <t>Kapitalni projekt  K100402</t>
  </si>
  <si>
    <t>Stažićeva ulica, Vidrenjak</t>
  </si>
  <si>
    <t>4213</t>
  </si>
  <si>
    <t>Ceste, željeznice i ostali prometni objekti</t>
  </si>
  <si>
    <t>Kapitalni projekt  K100403</t>
  </si>
  <si>
    <t>Izgradanja betonskih bankina</t>
  </si>
  <si>
    <t>Kapitalni projekt  K100404</t>
  </si>
  <si>
    <t>Uređenje dijela Pogradske ulice i ulice Gornje Brdo, Mustafina Klada</t>
  </si>
  <si>
    <t>Kapitalni projekt  K100405</t>
  </si>
  <si>
    <t>Uređenje nogostupa Obrtnička ulica , Velika Ludina</t>
  </si>
  <si>
    <t>Kapitalni projekt  K100406</t>
  </si>
  <si>
    <t>Rekonstrukcija i uređenje Moslavačke ulice</t>
  </si>
  <si>
    <t>Kapitalni projekt  K100407</t>
  </si>
  <si>
    <t>Proširenje i asfaltiranje na dijelu Ulice Gaj</t>
  </si>
  <si>
    <t>Kapitalni projekt  K100408</t>
  </si>
  <si>
    <t>Uređenje i aslfaltiranje dijela Obrtničke ulice</t>
  </si>
  <si>
    <t>Program  1005</t>
  </si>
  <si>
    <t>Održavanje objekata i uređenje komunalne infrastrukture</t>
  </si>
  <si>
    <t>Aktivnost  A100501</t>
  </si>
  <si>
    <t>Održavanje nerazvrstanih cesta, makadamskih puteva, bankina, jaraka i sl.</t>
  </si>
  <si>
    <t>Aktivnost  A100502</t>
  </si>
  <si>
    <t>Zimska služba</t>
  </si>
  <si>
    <t>Aktivnost  A100503</t>
  </si>
  <si>
    <t>Održavanje javnih i zelenih površina</t>
  </si>
  <si>
    <t>Aktivnost  A100504</t>
  </si>
  <si>
    <t>Održavanje javne rasvjete</t>
  </si>
  <si>
    <t>Aktivnost  A100505</t>
  </si>
  <si>
    <t>Popravak autobusnih kučica</t>
  </si>
  <si>
    <t>Aktivnost  A100506</t>
  </si>
  <si>
    <t>Prometni znakovi</t>
  </si>
  <si>
    <t>Kapitalni projekt  K100501</t>
  </si>
  <si>
    <t>Obnova javne rasvjete - Led javna rasvjeta</t>
  </si>
  <si>
    <t>Program  1006</t>
  </si>
  <si>
    <t>Organiziranje i provođenje zaštite i spašavanja</t>
  </si>
  <si>
    <t>Aktivnost  A100601</t>
  </si>
  <si>
    <t>VZO Velika Ludina</t>
  </si>
  <si>
    <t>Aktivnost  A100602</t>
  </si>
  <si>
    <t>Civilna zaštita</t>
  </si>
  <si>
    <t>Aktivnost  A100603</t>
  </si>
  <si>
    <t>Hrvatska gorska služba spašavanja</t>
  </si>
  <si>
    <t>Program  1007</t>
  </si>
  <si>
    <t>Potpora u poljoprivredi</t>
  </si>
  <si>
    <t>Aktivnost  A100701</t>
  </si>
  <si>
    <t>Sufinanciranje osjemenjivanja krava plotkinja</t>
  </si>
  <si>
    <t>3236</t>
  </si>
  <si>
    <t>Zdravstvene i veterinarske usluge</t>
  </si>
  <si>
    <t>Program  1008</t>
  </si>
  <si>
    <t>Javne potrebe iznad standarda u školstvu</t>
  </si>
  <si>
    <t>Aktivnost  A100801</t>
  </si>
  <si>
    <t>OŠ Ludina - Sufinanciranje plaća učiteljica u produženom boravku</t>
  </si>
  <si>
    <t>Aktivnost  A100802</t>
  </si>
  <si>
    <t>OŠ Ludina - Sufinanciranje dopunskih materijala</t>
  </si>
  <si>
    <t>Aktivnost  A100803</t>
  </si>
  <si>
    <t>OŠ Ludina - Sufinanciranje nabave novih uređaja (tableta) za učenike prvog razreda</t>
  </si>
  <si>
    <t>Aktivnost  A100804</t>
  </si>
  <si>
    <t>OŠ Ludina - ostale donacije</t>
  </si>
  <si>
    <t>Aktivnost  A100805</t>
  </si>
  <si>
    <t>Stipendije i školarine</t>
  </si>
  <si>
    <t>3721</t>
  </si>
  <si>
    <t>Naknade građanima i kućanstvima u novcu</t>
  </si>
  <si>
    <t>Aktivnost  A100806</t>
  </si>
  <si>
    <t>Sufinanciranje učeničkih domova</t>
  </si>
  <si>
    <t>Program  1009</t>
  </si>
  <si>
    <t>Socijalna skrb</t>
  </si>
  <si>
    <t>Aktivnost  A100901</t>
  </si>
  <si>
    <t>Pomoć za stanovanje, jednokratne pomoći</t>
  </si>
  <si>
    <t>Aktivnost  A100902</t>
  </si>
  <si>
    <t>Jednokratne novčane pomoći roditeljima - rođenje djeteta</t>
  </si>
  <si>
    <t>Aktivnost  A100903</t>
  </si>
  <si>
    <t>Podmirenje  troškova drva za ogrijev i troškova stanovanja</t>
  </si>
  <si>
    <t>Program  1010</t>
  </si>
  <si>
    <t>Razvoj sporta i rekreacije</t>
  </si>
  <si>
    <t>Aktivnost  A101001</t>
  </si>
  <si>
    <t>Transfer NŠK Sokol</t>
  </si>
  <si>
    <t>Aktivnost  A101002</t>
  </si>
  <si>
    <t>Transfer RK Laurus</t>
  </si>
  <si>
    <t>Aktivnost  A101003</t>
  </si>
  <si>
    <t>Transfer ŠRU Šaran</t>
  </si>
  <si>
    <t>Aktivnost  A101004</t>
  </si>
  <si>
    <t>ARRK MegaRock</t>
  </si>
  <si>
    <t>Aktivnost  A101005</t>
  </si>
  <si>
    <t>Aeroklub Krila Moslavine</t>
  </si>
  <si>
    <t>Aktivnost  A101006</t>
  </si>
  <si>
    <t>Ostala sporta društva</t>
  </si>
  <si>
    <t>Program  1011</t>
  </si>
  <si>
    <t>Zaštita okoliša</t>
  </si>
  <si>
    <t>Aktivnost  A101101</t>
  </si>
  <si>
    <t>Odvoz i zbrinjavanje otpada, sanacija komunalne deponije</t>
  </si>
  <si>
    <t>Aktivnost  A101102</t>
  </si>
  <si>
    <t>Dimnjačarske i ekološke usluge</t>
  </si>
  <si>
    <t>Aktivnost  A101103</t>
  </si>
  <si>
    <t>Zbrinjavanje otpada - azbest</t>
  </si>
  <si>
    <t>Aktivnost  A101104</t>
  </si>
  <si>
    <t>Zbrinjavanje ambalažnog otpada</t>
  </si>
  <si>
    <t>Aktivnost  A101105</t>
  </si>
  <si>
    <t>Kapitalna pomoć Eko Moslavini za nabavu kanti</t>
  </si>
  <si>
    <t>Program  1012</t>
  </si>
  <si>
    <t>Program očuvanja kulturne baštine</t>
  </si>
  <si>
    <t>Aktivnost  A101201</t>
  </si>
  <si>
    <t>Transfer Župa SV.Mihaela</t>
  </si>
  <si>
    <t>Aktivnost  A101202</t>
  </si>
  <si>
    <t>Transfer KUD Mijo Stuparić</t>
  </si>
  <si>
    <t>Aktivnost  A101203</t>
  </si>
  <si>
    <t>Promocija knjiga i očuvanja kulturne baštine</t>
  </si>
  <si>
    <t>Program  1013</t>
  </si>
  <si>
    <t>Razvoj civilnog društva</t>
  </si>
  <si>
    <t>Aktivnost  A101301</t>
  </si>
  <si>
    <t>Transfer UHVIBDR Velika Ludina</t>
  </si>
  <si>
    <t>Aktivnost  A101302</t>
  </si>
  <si>
    <t>LAG Moslavina</t>
  </si>
  <si>
    <t>3294</t>
  </si>
  <si>
    <t>Članarine i norme</t>
  </si>
  <si>
    <t>Aktivnost  A101303</t>
  </si>
  <si>
    <t>Transfer Crveni Križ</t>
  </si>
  <si>
    <t>Aktivnost  A101304</t>
  </si>
  <si>
    <t>Transfer udruženje slijepih</t>
  </si>
  <si>
    <t>Aktivnost  A101305</t>
  </si>
  <si>
    <t>Transfer OSI Udruga osoba invaliditetom</t>
  </si>
  <si>
    <t>Aktivnost  A101306</t>
  </si>
  <si>
    <t>Transfer udruga Voćari i vinogradari Moslavine</t>
  </si>
  <si>
    <t>Aktivnost  A101307</t>
  </si>
  <si>
    <t>Transfer ostale udruge</t>
  </si>
  <si>
    <t>Aktivnost  A101308</t>
  </si>
  <si>
    <t>Transfer Udruga pčelara Lipa</t>
  </si>
  <si>
    <t>Program  1014</t>
  </si>
  <si>
    <t>Zaštita, očuvanje i unaprijeđenje zdravlja</t>
  </si>
  <si>
    <t>Aktivnost  A101401</t>
  </si>
  <si>
    <t>Sanitarno higijeničarski poslovi</t>
  </si>
  <si>
    <t>Aktivnost  A101402</t>
  </si>
  <si>
    <t>Deratizacija i dezinsekcija</t>
  </si>
  <si>
    <t>Aktivnost  A101403</t>
  </si>
  <si>
    <t>Troškovi prijevoza laboratorijskih uzoraka</t>
  </si>
  <si>
    <t>Aktivnost  A101404</t>
  </si>
  <si>
    <t>Program zaštite divljači</t>
  </si>
  <si>
    <t>Aktivnost  A101405</t>
  </si>
  <si>
    <t>Sterilizacija i kastracija ( sufinanciranje 50% )</t>
  </si>
  <si>
    <t>Glava  0202</t>
  </si>
  <si>
    <t>Javne ustanove predškolskog odgoja i osnovnog obrazovanja</t>
  </si>
  <si>
    <t>Proračunski korisnik  1</t>
  </si>
  <si>
    <t>Dječji vrtić Ludina</t>
  </si>
  <si>
    <t>Glavni program  A03</t>
  </si>
  <si>
    <t>Proračunski korisnik Dječji vrtić Ludina</t>
  </si>
  <si>
    <t>Predškolski odgoj</t>
  </si>
  <si>
    <t>Korisnik   002</t>
  </si>
  <si>
    <t>311</t>
  </si>
  <si>
    <t>Plaće (Bruto)</t>
  </si>
  <si>
    <t>312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</si>
  <si>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</si>
  <si>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</si>
  <si>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</si>
  <si>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</si>
  <si>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</si>
  <si>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</si>
  <si>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</si>
  <si>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</si>
  <si>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</si>
  <si>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343</t>
  </si>
  <si>
    <t>Ostali financijski rashodi</t>
  </si>
  <si>
    <t>422</t>
  </si>
  <si>
    <t>Postrojenja i oprema</t>
  </si>
  <si>
    <t>Kapitalni projekt  K101401</t>
  </si>
  <si>
    <t>Radovi na rekonstrukciji i uređenju prostora Dječjeg vrtića</t>
  </si>
  <si>
    <t>Glava  0203</t>
  </si>
  <si>
    <t>Djelatnost kulture</t>
  </si>
  <si>
    <t>Knjižnica i čitaonica Velika Ludina</t>
  </si>
  <si>
    <t>Glavni program  A04</t>
  </si>
  <si>
    <t>Proračunski korisnik Knjižnica i čitaonica Velika Ludina</t>
  </si>
  <si>
    <t>Program  1015</t>
  </si>
  <si>
    <t>Javne potrebe u kulturi</t>
  </si>
  <si>
    <t>Korisnik   003</t>
  </si>
  <si>
    <t>Knjižnica i čitaonica Ludina</t>
  </si>
  <si>
    <t>Kapitalni projekt  K101501</t>
  </si>
  <si>
    <t>Rashodi za nabavu dugotrajne neproizvedene imovine</t>
  </si>
  <si>
    <t>424</t>
  </si>
  <si>
    <t>Knjige, umjetnička djela i ostale izložbene vrijednosti</t>
  </si>
  <si>
    <t>Kapitalni projekt  K101502</t>
  </si>
  <si>
    <t>Rashodi za nabavu proizvedene dugotrajne imovine</t>
  </si>
  <si>
    <t>Proračunski korisnik  2</t>
  </si>
  <si>
    <t xml:space="preserve">Izvršenje proračuna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</si>
</sst>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A]dd\.mm\.yyyy"/>
    <numFmt numFmtId="165" formatCode="[$-1041A]h:mm"/>
    <numFmt numFmtId="166" formatCode="[$-1041A]#,##0.00;\-#,##0.00"/>
    <numFmt numFmtId="167" formatCode="0.0%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10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rgb="FF696969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63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5" fillId="2" borderId="1" xfId="1" applyNumberFormat="1" applyFont="1" applyFill="1" applyBorder="1" applyAlignment="1">
      <alignment horizontal="left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6" fontId="5" fillId="2" borderId="1" xfId="1" applyNumberFormat="1" applyFont="1" applyFill="1" applyBorder="1" applyAlignment="1">
      <alignment horizontal="right" vertical="center" wrapText="1" readingOrder="1"/>
    </xf>
    <xf numFmtId="0" fontId="2" fillId="3" borderId="1" xfId="1" applyNumberFormat="1" applyFont="1" applyFill="1" applyBorder="1" applyAlignment="1">
      <alignment horizontal="left" vertical="center" wrapText="1" readingOrder="1"/>
    </xf>
    <xf numFmtId="0" fontId="2" fillId="3" borderId="1" xfId="1" applyNumberFormat="1" applyFont="1" applyFill="1" applyBorder="1" applyAlignment="1">
      <alignment vertical="center" wrapText="1" readingOrder="1"/>
    </xf>
    <xf numFmtId="166" fontId="2" fillId="3" borderId="1" xfId="1" applyNumberFormat="1" applyFont="1" applyFill="1" applyBorder="1" applyAlignment="1">
      <alignment horizontal="right" vertical="center" wrapText="1" readingOrder="1"/>
    </xf>
    <xf numFmtId="0" fontId="4" fillId="6" borderId="1" xfId="1" applyNumberFormat="1" applyFont="1" applyFill="1" applyBorder="1" applyAlignment="1">
      <alignment horizontal="left" vertical="center" wrapText="1" readingOrder="1"/>
    </xf>
    <xf numFmtId="0" fontId="4" fillId="6" borderId="1" xfId="1" applyNumberFormat="1" applyFont="1" applyFill="1" applyBorder="1" applyAlignment="1">
      <alignment vertical="center" wrapText="1" readingOrder="1"/>
    </xf>
    <xf numFmtId="166" fontId="4" fillId="6" borderId="1" xfId="1" applyNumberFormat="1" applyFont="1" applyFill="1" applyBorder="1" applyAlignment="1">
      <alignment horizontal="right" vertical="center" wrapText="1" readingOrder="1"/>
    </xf>
    <xf numFmtId="0" fontId="5" fillId="7" borderId="1" xfId="1" applyNumberFormat="1" applyFont="1" applyFill="1" applyBorder="1" applyAlignment="1">
      <alignment horizontal="left" vertical="center" wrapText="1" readingOrder="1"/>
    </xf>
    <xf numFmtId="0" fontId="5" fillId="7" borderId="1" xfId="1" applyNumberFormat="1" applyFont="1" applyFill="1" applyBorder="1" applyAlignment="1">
      <alignment vertical="center" wrapText="1" readingOrder="1"/>
    </xf>
    <xf numFmtId="166" fontId="5" fillId="7" borderId="1" xfId="1" applyNumberFormat="1" applyFont="1" applyFill="1" applyBorder="1" applyAlignment="1">
      <alignment horizontal="right" vertical="center" wrapText="1" readingOrder="1"/>
    </xf>
    <xf numFmtId="0" fontId="5" fillId="9" borderId="1" xfId="1" applyNumberFormat="1" applyFont="1" applyFill="1" applyBorder="1" applyAlignment="1">
      <alignment horizontal="left" vertical="center" wrapText="1" readingOrder="1"/>
    </xf>
    <xf numFmtId="0" fontId="5" fillId="9" borderId="1" xfId="1" applyNumberFormat="1" applyFont="1" applyFill="1" applyBorder="1" applyAlignment="1">
      <alignment vertical="center" wrapText="1" readingOrder="1"/>
    </xf>
    <xf numFmtId="166" fontId="5" fillId="9" borderId="1" xfId="1" applyNumberFormat="1" applyFont="1" applyFill="1" applyBorder="1" applyAlignment="1">
      <alignment horizontal="right" vertical="center" wrapText="1" readingOrder="1"/>
    </xf>
    <xf numFmtId="0" fontId="5" fillId="10" borderId="1" xfId="1" applyNumberFormat="1" applyFont="1" applyFill="1" applyBorder="1" applyAlignment="1">
      <alignment horizontal="left" vertical="center" wrapText="1" readingOrder="1"/>
    </xf>
    <xf numFmtId="0" fontId="5" fillId="10" borderId="1" xfId="1" applyNumberFormat="1" applyFont="1" applyFill="1" applyBorder="1" applyAlignment="1">
      <alignment vertical="center" wrapText="1" readingOrder="1"/>
    </xf>
    <xf numFmtId="166" fontId="5" fillId="10" borderId="1" xfId="1" applyNumberFormat="1" applyFont="1" applyFill="1" applyBorder="1" applyAlignment="1">
      <alignment horizontal="right" vertical="center" wrapText="1" readingOrder="1"/>
    </xf>
    <xf numFmtId="0" fontId="2" fillId="5" borderId="1" xfId="1" applyNumberFormat="1" applyFont="1" applyFill="1" applyBorder="1" applyAlignment="1">
      <alignment horizontal="center" vertical="center" wrapText="1" readingOrder="1"/>
    </xf>
    <xf numFmtId="167" fontId="2" fillId="3" borderId="1" xfId="2" applyNumberFormat="1" applyFont="1" applyFill="1" applyBorder="1" applyAlignment="1">
      <alignment horizontal="right" vertical="center" wrapText="1" readingOrder="1"/>
    </xf>
    <xf numFmtId="10" fontId="2" fillId="3" borderId="1" xfId="2" applyNumberFormat="1" applyFont="1" applyFill="1" applyBorder="1" applyAlignment="1">
      <alignment horizontal="right" vertical="center" wrapText="1" readingOrder="1"/>
    </xf>
    <xf numFmtId="0" fontId="5" fillId="12" borderId="1" xfId="1" applyNumberFormat="1" applyFont="1" applyFill="1" applyBorder="1" applyAlignment="1">
      <alignment vertical="center" wrapText="1" readingOrder="1"/>
    </xf>
    <xf numFmtId="166" fontId="5" fillId="12" borderId="1" xfId="1" applyNumberFormat="1" applyFont="1" applyFill="1" applyBorder="1" applyAlignment="1">
      <alignment horizontal="right" vertical="center" wrapText="1" readingOrder="1"/>
    </xf>
    <xf numFmtId="167" fontId="5" fillId="2" borderId="1" xfId="2" applyNumberFormat="1" applyFont="1" applyFill="1" applyBorder="1" applyAlignment="1">
      <alignment horizontal="right" vertical="center" wrapText="1" readingOrder="1"/>
    </xf>
    <xf numFmtId="10" fontId="5" fillId="2" borderId="1" xfId="2" applyNumberFormat="1" applyFont="1" applyFill="1" applyBorder="1" applyAlignment="1">
      <alignment horizontal="right" vertical="center" wrapText="1" readingOrder="1"/>
    </xf>
    <xf numFmtId="166" fontId="7" fillId="10" borderId="1" xfId="1" applyNumberFormat="1" applyFont="1" applyFill="1" applyBorder="1" applyAlignment="1">
      <alignment horizontal="right" vertical="center" wrapText="1" readingOrder="1"/>
    </xf>
    <xf numFmtId="10" fontId="7" fillId="10" borderId="1" xfId="2" applyNumberFormat="1" applyFont="1" applyFill="1" applyBorder="1" applyAlignment="1">
      <alignment horizontal="right" vertical="center" wrapText="1" readingOrder="1"/>
    </xf>
    <xf numFmtId="167" fontId="5" fillId="7" borderId="1" xfId="2" applyNumberFormat="1" applyFont="1" applyFill="1" applyBorder="1" applyAlignment="1">
      <alignment horizontal="right" vertical="center" wrapText="1" readingOrder="1"/>
    </xf>
    <xf numFmtId="167" fontId="5" fillId="9" borderId="1" xfId="2" applyNumberFormat="1" applyFont="1" applyFill="1" applyBorder="1" applyAlignment="1">
      <alignment horizontal="right" vertical="center" wrapText="1" readingOrder="1"/>
    </xf>
    <xf numFmtId="10" fontId="5" fillId="7" borderId="1" xfId="2" applyNumberFormat="1" applyFont="1" applyFill="1" applyBorder="1" applyAlignment="1">
      <alignment horizontal="right" vertical="center" wrapText="1" readingOrder="1"/>
    </xf>
    <xf numFmtId="10" fontId="5" fillId="9" borderId="1" xfId="2" applyNumberFormat="1" applyFont="1" applyFill="1" applyBorder="1" applyAlignment="1">
      <alignment horizontal="right" vertical="center" wrapText="1" readingOrder="1"/>
    </xf>
    <xf numFmtId="0" fontId="7" fillId="9" borderId="1" xfId="1" applyNumberFormat="1" applyFont="1" applyFill="1" applyBorder="1" applyAlignment="1">
      <alignment vertical="center" wrapText="1" readingOrder="1"/>
    </xf>
    <xf numFmtId="0" fontId="8" fillId="3" borderId="1" xfId="1" applyNumberFormat="1" applyFont="1" applyFill="1" applyBorder="1" applyAlignment="1">
      <alignment vertical="center" wrapText="1" readingOrder="1"/>
    </xf>
    <xf numFmtId="167" fontId="5" fillId="12" borderId="1" xfId="2" applyNumberFormat="1" applyFont="1" applyFill="1" applyBorder="1" applyAlignment="1">
      <alignment horizontal="right" vertical="center" wrapText="1" readingOrder="1"/>
    </xf>
    <xf numFmtId="167" fontId="5" fillId="10" borderId="1" xfId="2" applyNumberFormat="1" applyFont="1" applyFill="1" applyBorder="1" applyAlignment="1">
      <alignment horizontal="right" vertical="center" wrapText="1" readingOrder="1"/>
    </xf>
    <xf numFmtId="10" fontId="4" fillId="6" borderId="1" xfId="2" applyNumberFormat="1" applyFont="1" applyFill="1" applyBorder="1" applyAlignment="1">
      <alignment horizontal="right" vertical="center" wrapText="1" readingOrder="1"/>
    </xf>
    <xf numFmtId="0" fontId="7" fillId="9" borderId="1" xfId="1" applyNumberFormat="1" applyFont="1" applyFill="1" applyBorder="1" applyAlignment="1">
      <alignment horizontal="left" vertical="center" wrapText="1" readingOrder="1"/>
    </xf>
    <xf numFmtId="0" fontId="5" fillId="12" borderId="1" xfId="1" applyNumberFormat="1" applyFont="1" applyFill="1" applyBorder="1" applyAlignment="1">
      <alignment horizontal="left" vertical="center" wrapText="1" readingOrder="1"/>
    </xf>
    <xf numFmtId="166" fontId="2" fillId="3" borderId="1" xfId="1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/>
    <xf numFmtId="166" fontId="5" fillId="2" borderId="1" xfId="1" applyNumberFormat="1" applyFont="1" applyFill="1" applyBorder="1" applyAlignment="1">
      <alignment horizontal="right" vertical="center" wrapText="1" readingOrder="1"/>
    </xf>
    <xf numFmtId="166" fontId="5" fillId="7" borderId="1" xfId="1" applyNumberFormat="1" applyFont="1" applyFill="1" applyBorder="1" applyAlignment="1">
      <alignment horizontal="right" vertical="center" wrapText="1" readingOrder="1"/>
    </xf>
    <xf numFmtId="0" fontId="1" fillId="8" borderId="1" xfId="0" applyFont="1" applyFill="1" applyBorder="1"/>
    <xf numFmtId="166" fontId="5" fillId="9" borderId="1" xfId="1" applyNumberFormat="1" applyFont="1" applyFill="1" applyBorder="1" applyAlignment="1">
      <alignment horizontal="right" vertical="center" wrapText="1" readingOrder="1"/>
    </xf>
    <xf numFmtId="0" fontId="1" fillId="4" borderId="1" xfId="0" applyFont="1" applyFill="1" applyBorder="1"/>
    <xf numFmtId="166" fontId="7" fillId="12" borderId="1" xfId="1" applyNumberFormat="1" applyFont="1" applyFill="1" applyBorder="1" applyAlignment="1">
      <alignment horizontal="right" vertical="center" wrapText="1" readingOrder="1"/>
    </xf>
    <xf numFmtId="0" fontId="1" fillId="13" borderId="1" xfId="0" applyFont="1" applyFill="1" applyBorder="1"/>
    <xf numFmtId="166" fontId="5" fillId="10" borderId="1" xfId="1" applyNumberFormat="1" applyFont="1" applyFill="1" applyBorder="1" applyAlignment="1">
      <alignment horizontal="right" vertical="center" wrapText="1" readingOrder="1"/>
    </xf>
    <xf numFmtId="0" fontId="1" fillId="11" borderId="1" xfId="0" applyFont="1" applyFill="1" applyBorder="1"/>
    <xf numFmtId="166" fontId="2" fillId="3" borderId="2" xfId="1" applyNumberFormat="1" applyFont="1" applyFill="1" applyBorder="1" applyAlignment="1">
      <alignment horizontal="right" vertical="center" wrapText="1" readingOrder="1"/>
    </xf>
    <xf numFmtId="166" fontId="2" fillId="3" borderId="3" xfId="1" applyNumberFormat="1" applyFont="1" applyFill="1" applyBorder="1" applyAlignment="1">
      <alignment horizontal="right" vertical="center" wrapText="1" readingOrder="1"/>
    </xf>
    <xf numFmtId="166" fontId="2" fillId="3" borderId="4" xfId="1" applyNumberFormat="1" applyFont="1" applyFill="1" applyBorder="1" applyAlignment="1">
      <alignment horizontal="right" vertical="center" wrapText="1" readingOrder="1"/>
    </xf>
    <xf numFmtId="166" fontId="4" fillId="6" borderId="1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9" fillId="0" borderId="0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2" fillId="5" borderId="1" xfId="1" applyNumberFormat="1" applyFont="1" applyFill="1" applyBorder="1" applyAlignment="1">
      <alignment horizontal="center" vertical="center" wrapText="1" readingOrder="1"/>
    </xf>
    <xf numFmtId="0" fontId="1" fillId="5" borderId="1" xfId="1" applyNumberFormat="1" applyFont="1" applyFill="1" applyBorder="1" applyAlignment="1">
      <alignment horizontal="center" vertical="top" wrapText="1" readingOrder="1"/>
    </xf>
    <xf numFmtId="164" fontId="2" fillId="0" borderId="0" xfId="1" applyNumberFormat="1" applyFont="1" applyFill="1" applyBorder="1" applyAlignment="1">
      <alignment horizontal="left" vertical="top" wrapText="1" readingOrder="1"/>
    </xf>
    <xf numFmtId="165" fontId="2" fillId="0" borderId="0" xfId="1" applyNumberFormat="1" applyFont="1" applyFill="1" applyBorder="1" applyAlignment="1">
      <alignment horizontal="left" vertical="top" wrapText="1" readingOrder="1"/>
    </xf>
  </cellXfs>
  <cellStyles count="3">
    <cellStyle name="Normal" xfId="1"/>
    <cellStyle name="Normalno" xfId="0" builtinId="0"/>
    <cellStyle name="Postota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showGridLines="0" tabSelected="1" workbookViewId="0">
      <selection activeCell="E17" sqref="E17:H17"/>
    </sheetView>
  </sheetViews>
  <sheetFormatPr defaultRowHeight="15" x14ac:dyDescent="0.25"/>
  <cols>
    <col min="1" max="1" width="21.5703125" customWidth="1"/>
    <col min="2" max="2" width="63.28515625" bestFit="1" customWidth="1"/>
    <col min="3" max="3" width="12.5703125" customWidth="1"/>
    <col min="4" max="4" width="12.28515625" customWidth="1"/>
    <col min="5" max="5" width="2.7109375" customWidth="1"/>
    <col min="6" max="6" width="8.28515625" customWidth="1"/>
    <col min="7" max="7" width="0.5703125" customWidth="1"/>
    <col min="8" max="8" width="1.28515625" customWidth="1"/>
    <col min="9" max="9" width="9.42578125" customWidth="1"/>
    <col min="10" max="10" width="0" hidden="1" customWidth="1"/>
    <col min="11" max="11" width="2.7109375" customWidth="1"/>
  </cols>
  <sheetData>
    <row r="1" spans="1:9" x14ac:dyDescent="0.25">
      <c r="A1" s="55" t="s">
        <v>0</v>
      </c>
      <c r="B1" s="56"/>
      <c r="C1" s="56"/>
      <c r="D1" s="56"/>
      <c r="E1" s="56"/>
      <c r="F1" s="1"/>
      <c r="H1" s="61"/>
      <c r="I1" s="56"/>
    </row>
    <row r="2" spans="1:9" ht="1.35" customHeight="1" x14ac:dyDescent="0.25"/>
    <row r="3" spans="1:9" x14ac:dyDescent="0.25">
      <c r="A3" s="55" t="s">
        <v>1</v>
      </c>
      <c r="B3" s="56"/>
      <c r="C3" s="56"/>
      <c r="D3" s="56"/>
      <c r="E3" s="56"/>
      <c r="F3" s="1"/>
      <c r="H3" s="62"/>
      <c r="I3" s="56"/>
    </row>
    <row r="4" spans="1:9" ht="1.35" customHeight="1" x14ac:dyDescent="0.25"/>
    <row r="5" spans="1:9" ht="12.75" customHeight="1" x14ac:dyDescent="0.25">
      <c r="A5" s="55" t="s">
        <v>2</v>
      </c>
      <c r="B5" s="56"/>
      <c r="C5" s="56"/>
      <c r="D5" s="56"/>
      <c r="E5" s="56"/>
      <c r="F5" s="56"/>
      <c r="G5" s="56"/>
      <c r="H5" s="56"/>
      <c r="I5" s="56"/>
    </row>
    <row r="6" spans="1:9" ht="1.35" customHeight="1" x14ac:dyDescent="0.25"/>
    <row r="7" spans="1:9" ht="12.75" customHeight="1" x14ac:dyDescent="0.25">
      <c r="A7" s="55" t="s">
        <v>3</v>
      </c>
      <c r="B7" s="56"/>
      <c r="C7" s="56"/>
      <c r="D7" s="56"/>
      <c r="E7" s="56"/>
      <c r="F7" s="56"/>
      <c r="G7" s="56"/>
      <c r="H7" s="56"/>
      <c r="I7" s="56"/>
    </row>
    <row r="8" spans="1:9" ht="1.35" customHeight="1" x14ac:dyDescent="0.25"/>
    <row r="9" spans="1:9" ht="12.75" customHeight="1" x14ac:dyDescent="0.25">
      <c r="A9" s="55" t="s">
        <v>4</v>
      </c>
      <c r="B9" s="56"/>
      <c r="C9" s="56"/>
      <c r="D9" s="56"/>
      <c r="E9" s="56"/>
      <c r="F9" s="56"/>
      <c r="G9" s="56"/>
      <c r="H9" s="56"/>
      <c r="I9" s="56"/>
    </row>
    <row r="10" spans="1:9" ht="8.4499999999999993" customHeight="1" x14ac:dyDescent="0.25"/>
    <row r="11" spans="1:9" ht="19.899999999999999" customHeight="1" x14ac:dyDescent="0.25">
      <c r="A11" s="57" t="s">
        <v>316</v>
      </c>
      <c r="B11" s="56"/>
      <c r="C11" s="56"/>
      <c r="D11" s="56"/>
      <c r="E11" s="56"/>
      <c r="F11" s="56"/>
      <c r="G11" s="56"/>
      <c r="H11" s="56"/>
      <c r="I11" s="56"/>
    </row>
    <row r="12" spans="1:9" ht="1.5" customHeight="1" x14ac:dyDescent="0.25"/>
    <row r="13" spans="1:9" ht="19.899999999999999" customHeight="1" x14ac:dyDescent="0.25">
      <c r="A13" s="58" t="s">
        <v>5</v>
      </c>
      <c r="B13" s="56"/>
      <c r="C13" s="56"/>
      <c r="D13" s="56"/>
      <c r="E13" s="56"/>
      <c r="F13" s="56"/>
      <c r="G13" s="56"/>
      <c r="H13" s="56"/>
      <c r="I13" s="56"/>
    </row>
    <row r="14" spans="1:9" ht="18.399999999999999" customHeight="1" x14ac:dyDescent="0.25"/>
    <row r="15" spans="1:9" ht="7.15" customHeight="1" x14ac:dyDescent="0.25"/>
    <row r="16" spans="1:9" x14ac:dyDescent="0.25">
      <c r="A16" s="20" t="s">
        <v>6</v>
      </c>
      <c r="B16" s="20" t="s">
        <v>7</v>
      </c>
      <c r="C16" s="20" t="s">
        <v>8</v>
      </c>
      <c r="D16" s="20" t="s">
        <v>9</v>
      </c>
      <c r="E16" s="59" t="s">
        <v>10</v>
      </c>
      <c r="F16" s="60"/>
      <c r="G16" s="60"/>
      <c r="H16" s="60"/>
      <c r="I16" s="20" t="s">
        <v>11</v>
      </c>
    </row>
    <row r="17" spans="1:9" x14ac:dyDescent="0.25">
      <c r="A17" s="8" t="s">
        <v>12</v>
      </c>
      <c r="B17" s="9" t="s">
        <v>13</v>
      </c>
      <c r="C17" s="10">
        <v>11464749</v>
      </c>
      <c r="D17" s="10">
        <f>1196314.12+D211+D228</f>
        <v>1460585.34</v>
      </c>
      <c r="E17" s="54">
        <f>C17-D17</f>
        <v>10004163.66</v>
      </c>
      <c r="F17" s="46"/>
      <c r="G17" s="46"/>
      <c r="H17" s="46"/>
      <c r="I17" s="37">
        <f>D17/C17*100%</f>
        <v>0.12739793431151436</v>
      </c>
    </row>
    <row r="18" spans="1:9" x14ac:dyDescent="0.25">
      <c r="A18" s="11" t="s">
        <v>14</v>
      </c>
      <c r="B18" s="12" t="s">
        <v>15</v>
      </c>
      <c r="C18" s="13">
        <v>11900</v>
      </c>
      <c r="D18" s="13">
        <v>3308.94</v>
      </c>
      <c r="E18" s="43">
        <v>8591.06</v>
      </c>
      <c r="F18" s="44"/>
      <c r="G18" s="44"/>
      <c r="H18" s="44"/>
      <c r="I18" s="13">
        <v>27.806218487394958</v>
      </c>
    </row>
    <row r="19" spans="1:9" x14ac:dyDescent="0.25">
      <c r="A19" s="2" t="s">
        <v>16</v>
      </c>
      <c r="B19" s="3" t="s">
        <v>15</v>
      </c>
      <c r="C19" s="4">
        <v>11900</v>
      </c>
      <c r="D19" s="4">
        <v>3308.94</v>
      </c>
      <c r="E19" s="42">
        <v>8591.06</v>
      </c>
      <c r="F19" s="41"/>
      <c r="G19" s="41"/>
      <c r="H19" s="41"/>
      <c r="I19" s="4">
        <v>27.806218487394958</v>
      </c>
    </row>
    <row r="20" spans="1:9" x14ac:dyDescent="0.25">
      <c r="A20" s="17" t="s">
        <v>17</v>
      </c>
      <c r="B20" s="18" t="s">
        <v>15</v>
      </c>
      <c r="C20" s="19">
        <v>10000</v>
      </c>
      <c r="D20" s="19">
        <v>3308.94</v>
      </c>
      <c r="E20" s="49">
        <v>6691.06</v>
      </c>
      <c r="F20" s="50"/>
      <c r="G20" s="50"/>
      <c r="H20" s="50"/>
      <c r="I20" s="19">
        <v>33.089399999999998</v>
      </c>
    </row>
    <row r="21" spans="1:9" ht="24" x14ac:dyDescent="0.25">
      <c r="A21" s="2" t="s">
        <v>18</v>
      </c>
      <c r="B21" s="3" t="s">
        <v>19</v>
      </c>
      <c r="C21" s="4">
        <v>10000</v>
      </c>
      <c r="D21" s="4">
        <v>3308.94</v>
      </c>
      <c r="E21" s="42">
        <v>6691.06</v>
      </c>
      <c r="F21" s="41"/>
      <c r="G21" s="41"/>
      <c r="H21" s="41"/>
      <c r="I21" s="4">
        <v>33.089399999999998</v>
      </c>
    </row>
    <row r="22" spans="1:9" ht="21.75" customHeight="1" x14ac:dyDescent="0.25">
      <c r="A22" s="5" t="s">
        <v>20</v>
      </c>
      <c r="B22" s="6" t="s">
        <v>21</v>
      </c>
      <c r="C22" s="7">
        <v>10000</v>
      </c>
      <c r="D22" s="7">
        <v>3308.94</v>
      </c>
      <c r="E22" s="40">
        <v>6691.06</v>
      </c>
      <c r="F22" s="41"/>
      <c r="G22" s="41"/>
      <c r="H22" s="41"/>
      <c r="I22" s="7">
        <v>33.089399999999998</v>
      </c>
    </row>
    <row r="23" spans="1:9" x14ac:dyDescent="0.25">
      <c r="A23" s="17" t="s">
        <v>22</v>
      </c>
      <c r="B23" s="18" t="s">
        <v>23</v>
      </c>
      <c r="C23" s="19">
        <v>1900</v>
      </c>
      <c r="D23" s="19">
        <v>0</v>
      </c>
      <c r="E23" s="49">
        <v>1900</v>
      </c>
      <c r="F23" s="50"/>
      <c r="G23" s="50"/>
      <c r="H23" s="50"/>
      <c r="I23" s="19">
        <v>0</v>
      </c>
    </row>
    <row r="24" spans="1:9" x14ac:dyDescent="0.25">
      <c r="A24" s="2" t="s">
        <v>18</v>
      </c>
      <c r="B24" s="3" t="s">
        <v>24</v>
      </c>
      <c r="C24" s="4">
        <v>1900</v>
      </c>
      <c r="D24" s="4">
        <v>0</v>
      </c>
      <c r="E24" s="42">
        <v>1900</v>
      </c>
      <c r="F24" s="41"/>
      <c r="G24" s="41"/>
      <c r="H24" s="41"/>
      <c r="I24" s="4">
        <v>0</v>
      </c>
    </row>
    <row r="25" spans="1:9" x14ac:dyDescent="0.25">
      <c r="A25" s="5" t="s">
        <v>25</v>
      </c>
      <c r="B25" s="6" t="s">
        <v>26</v>
      </c>
      <c r="C25" s="7">
        <v>1900</v>
      </c>
      <c r="D25" s="7">
        <v>0</v>
      </c>
      <c r="E25" s="40">
        <v>1900</v>
      </c>
      <c r="F25" s="41"/>
      <c r="G25" s="41"/>
      <c r="H25" s="41"/>
      <c r="I25" s="7">
        <v>0</v>
      </c>
    </row>
    <row r="26" spans="1:9" x14ac:dyDescent="0.25">
      <c r="A26" s="11" t="s">
        <v>27</v>
      </c>
      <c r="B26" s="12" t="s">
        <v>28</v>
      </c>
      <c r="C26" s="13">
        <v>11452849</v>
      </c>
      <c r="D26" s="13">
        <v>1193005.18</v>
      </c>
      <c r="E26" s="43">
        <v>10259843.82</v>
      </c>
      <c r="F26" s="44"/>
      <c r="G26" s="44"/>
      <c r="H26" s="44"/>
      <c r="I26" s="13">
        <v>10.416667328801768</v>
      </c>
    </row>
    <row r="27" spans="1:9" x14ac:dyDescent="0.25">
      <c r="A27" s="2" t="s">
        <v>29</v>
      </c>
      <c r="B27" s="3" t="s">
        <v>28</v>
      </c>
      <c r="C27" s="4">
        <v>10932239</v>
      </c>
      <c r="D27" s="4">
        <v>1193005.18</v>
      </c>
      <c r="E27" s="42">
        <v>9739233.8200000003</v>
      </c>
      <c r="F27" s="41"/>
      <c r="G27" s="41"/>
      <c r="H27" s="41"/>
      <c r="I27" s="4">
        <v>10.912725014518983</v>
      </c>
    </row>
    <row r="28" spans="1:9" x14ac:dyDescent="0.25">
      <c r="A28" s="2" t="s">
        <v>30</v>
      </c>
      <c r="B28" s="3" t="s">
        <v>28</v>
      </c>
      <c r="C28" s="4">
        <v>10932239</v>
      </c>
      <c r="D28" s="4">
        <v>1193005.18</v>
      </c>
      <c r="E28" s="42">
        <v>9739233.8200000003</v>
      </c>
      <c r="F28" s="41"/>
      <c r="G28" s="41"/>
      <c r="H28" s="41"/>
      <c r="I28" s="4">
        <v>10.912725014518983</v>
      </c>
    </row>
    <row r="29" spans="1:9" x14ac:dyDescent="0.25">
      <c r="A29" s="17" t="s">
        <v>17</v>
      </c>
      <c r="B29" s="18" t="s">
        <v>28</v>
      </c>
      <c r="C29" s="19">
        <v>1210700</v>
      </c>
      <c r="D29" s="19">
        <v>334674.98</v>
      </c>
      <c r="E29" s="49">
        <v>876025.02</v>
      </c>
      <c r="F29" s="50"/>
      <c r="G29" s="50"/>
      <c r="H29" s="50"/>
      <c r="I29" s="19">
        <v>27.643097381680018</v>
      </c>
    </row>
    <row r="30" spans="1:9" x14ac:dyDescent="0.25">
      <c r="A30" s="2" t="s">
        <v>18</v>
      </c>
      <c r="B30" s="3" t="s">
        <v>31</v>
      </c>
      <c r="C30" s="4">
        <v>377700</v>
      </c>
      <c r="D30" s="4">
        <v>180554.28</v>
      </c>
      <c r="E30" s="42">
        <v>197145.72</v>
      </c>
      <c r="F30" s="41"/>
      <c r="G30" s="41"/>
      <c r="H30" s="41"/>
      <c r="I30" s="4">
        <v>47.803621922160445</v>
      </c>
    </row>
    <row r="31" spans="1:9" x14ac:dyDescent="0.25">
      <c r="A31" s="5" t="s">
        <v>32</v>
      </c>
      <c r="B31" s="6" t="s">
        <v>33</v>
      </c>
      <c r="C31" s="7">
        <v>300000</v>
      </c>
      <c r="D31" s="7">
        <v>142612.54</v>
      </c>
      <c r="E31" s="40">
        <v>157387.46</v>
      </c>
      <c r="F31" s="41"/>
      <c r="G31" s="41"/>
      <c r="H31" s="41"/>
      <c r="I31" s="7">
        <v>47.537513333333337</v>
      </c>
    </row>
    <row r="32" spans="1:9" x14ac:dyDescent="0.25">
      <c r="A32" s="5" t="s">
        <v>34</v>
      </c>
      <c r="B32" s="6" t="s">
        <v>35</v>
      </c>
      <c r="C32" s="7">
        <v>23000</v>
      </c>
      <c r="D32" s="7">
        <v>11780</v>
      </c>
      <c r="E32" s="40">
        <v>11220</v>
      </c>
      <c r="F32" s="41"/>
      <c r="G32" s="41"/>
      <c r="H32" s="41"/>
      <c r="I32" s="7">
        <v>51.217391304347828</v>
      </c>
    </row>
    <row r="33" spans="1:9" x14ac:dyDescent="0.25">
      <c r="A33" s="5" t="s">
        <v>36</v>
      </c>
      <c r="B33" s="6" t="s">
        <v>37</v>
      </c>
      <c r="C33" s="7">
        <v>48000</v>
      </c>
      <c r="D33" s="7">
        <v>23531.119999999999</v>
      </c>
      <c r="E33" s="40">
        <v>24468.880000000001</v>
      </c>
      <c r="F33" s="41"/>
      <c r="G33" s="41"/>
      <c r="H33" s="41"/>
      <c r="I33" s="7">
        <v>49.023166666666668</v>
      </c>
    </row>
    <row r="34" spans="1:9" x14ac:dyDescent="0.25">
      <c r="A34" s="5" t="s">
        <v>38</v>
      </c>
      <c r="B34" s="6" t="s">
        <v>39</v>
      </c>
      <c r="C34" s="7">
        <v>2700</v>
      </c>
      <c r="D34" s="7">
        <v>769.5</v>
      </c>
      <c r="E34" s="40">
        <v>1930.5</v>
      </c>
      <c r="F34" s="41"/>
      <c r="G34" s="41"/>
      <c r="H34" s="41"/>
      <c r="I34" s="7">
        <v>28.5</v>
      </c>
    </row>
    <row r="35" spans="1:9" x14ac:dyDescent="0.25">
      <c r="A35" s="5" t="s">
        <v>40</v>
      </c>
      <c r="B35" s="6" t="s">
        <v>41</v>
      </c>
      <c r="C35" s="7">
        <v>3000</v>
      </c>
      <c r="D35" s="7">
        <v>1362.26</v>
      </c>
      <c r="E35" s="40">
        <v>1637.74</v>
      </c>
      <c r="F35" s="41"/>
      <c r="G35" s="41"/>
      <c r="H35" s="41"/>
      <c r="I35" s="7">
        <v>45.408666666666669</v>
      </c>
    </row>
    <row r="36" spans="1:9" x14ac:dyDescent="0.25">
      <c r="A36" s="5" t="s">
        <v>42</v>
      </c>
      <c r="B36" s="6" t="s">
        <v>43</v>
      </c>
      <c r="C36" s="7">
        <v>1000</v>
      </c>
      <c r="D36" s="7">
        <v>498.86</v>
      </c>
      <c r="E36" s="40">
        <v>501.14</v>
      </c>
      <c r="F36" s="41"/>
      <c r="G36" s="41"/>
      <c r="H36" s="41"/>
      <c r="I36" s="7">
        <v>49.886000000000003</v>
      </c>
    </row>
    <row r="37" spans="1:9" x14ac:dyDescent="0.25">
      <c r="A37" s="2" t="s">
        <v>44</v>
      </c>
      <c r="B37" s="3" t="s">
        <v>45</v>
      </c>
      <c r="C37" s="4">
        <v>374900</v>
      </c>
      <c r="D37" s="4">
        <v>132117.49</v>
      </c>
      <c r="E37" s="42">
        <v>242782.51</v>
      </c>
      <c r="F37" s="41"/>
      <c r="G37" s="41"/>
      <c r="H37" s="41"/>
      <c r="I37" s="4">
        <v>35.240728194185117</v>
      </c>
    </row>
    <row r="38" spans="1:9" x14ac:dyDescent="0.25">
      <c r="A38" s="5" t="s">
        <v>46</v>
      </c>
      <c r="B38" s="6" t="s">
        <v>47</v>
      </c>
      <c r="C38" s="7">
        <v>6300</v>
      </c>
      <c r="D38" s="7">
        <v>2351.2399999999998</v>
      </c>
      <c r="E38" s="40">
        <v>3948.76</v>
      </c>
      <c r="F38" s="41"/>
      <c r="G38" s="41"/>
      <c r="H38" s="41"/>
      <c r="I38" s="7">
        <v>37.321269841269839</v>
      </c>
    </row>
    <row r="39" spans="1:9" x14ac:dyDescent="0.25">
      <c r="A39" s="5" t="s">
        <v>48</v>
      </c>
      <c r="B39" s="6" t="s">
        <v>49</v>
      </c>
      <c r="C39" s="7">
        <v>85000</v>
      </c>
      <c r="D39" s="7">
        <v>21643.62</v>
      </c>
      <c r="E39" s="40">
        <v>63356.38</v>
      </c>
      <c r="F39" s="41"/>
      <c r="G39" s="41"/>
      <c r="H39" s="41"/>
      <c r="I39" s="7">
        <v>25.463082352941175</v>
      </c>
    </row>
    <row r="40" spans="1:9" x14ac:dyDescent="0.25">
      <c r="A40" s="5" t="s">
        <v>50</v>
      </c>
      <c r="B40" s="6" t="s">
        <v>51</v>
      </c>
      <c r="C40" s="7">
        <v>5000</v>
      </c>
      <c r="D40" s="7">
        <v>1411.91</v>
      </c>
      <c r="E40" s="40">
        <v>3588.09</v>
      </c>
      <c r="F40" s="41"/>
      <c r="G40" s="41"/>
      <c r="H40" s="41"/>
      <c r="I40" s="7">
        <v>28.238199999999999</v>
      </c>
    </row>
    <row r="41" spans="1:9" x14ac:dyDescent="0.25">
      <c r="A41" s="5" t="s">
        <v>52</v>
      </c>
      <c r="B41" s="6" t="s">
        <v>53</v>
      </c>
      <c r="C41" s="7">
        <v>6500</v>
      </c>
      <c r="D41" s="7">
        <v>270.81</v>
      </c>
      <c r="E41" s="40">
        <v>6229.19</v>
      </c>
      <c r="F41" s="41"/>
      <c r="G41" s="41"/>
      <c r="H41" s="41"/>
      <c r="I41" s="7">
        <v>4.1663076923076927</v>
      </c>
    </row>
    <row r="42" spans="1:9" x14ac:dyDescent="0.25">
      <c r="A42" s="5" t="s">
        <v>54</v>
      </c>
      <c r="B42" s="6" t="s">
        <v>55</v>
      </c>
      <c r="C42" s="7">
        <v>16000</v>
      </c>
      <c r="D42" s="7">
        <v>5281.23</v>
      </c>
      <c r="E42" s="40">
        <v>10718.77</v>
      </c>
      <c r="F42" s="41"/>
      <c r="G42" s="41"/>
      <c r="H42" s="41"/>
      <c r="I42" s="7">
        <v>33.007687500000003</v>
      </c>
    </row>
    <row r="43" spans="1:9" x14ac:dyDescent="0.25">
      <c r="A43" s="5" t="s">
        <v>56</v>
      </c>
      <c r="B43" s="6" t="s">
        <v>57</v>
      </c>
      <c r="C43" s="7">
        <v>5500</v>
      </c>
      <c r="D43" s="7">
        <v>4880.2700000000004</v>
      </c>
      <c r="E43" s="40">
        <v>619.73</v>
      </c>
      <c r="F43" s="41"/>
      <c r="G43" s="41"/>
      <c r="H43" s="41"/>
      <c r="I43" s="7">
        <v>88.732181818181814</v>
      </c>
    </row>
    <row r="44" spans="1:9" x14ac:dyDescent="0.25">
      <c r="A44" s="5" t="s">
        <v>58</v>
      </c>
      <c r="B44" s="6" t="s">
        <v>59</v>
      </c>
      <c r="C44" s="7">
        <v>25000</v>
      </c>
      <c r="D44" s="7">
        <v>5859.12</v>
      </c>
      <c r="E44" s="40">
        <v>19140.88</v>
      </c>
      <c r="F44" s="41"/>
      <c r="G44" s="41"/>
      <c r="H44" s="41"/>
      <c r="I44" s="7">
        <v>23.43648</v>
      </c>
    </row>
    <row r="45" spans="1:9" x14ac:dyDescent="0.25">
      <c r="A45" s="5" t="s">
        <v>60</v>
      </c>
      <c r="B45" s="6" t="s">
        <v>61</v>
      </c>
      <c r="C45" s="7">
        <v>25000</v>
      </c>
      <c r="D45" s="7">
        <v>11642.25</v>
      </c>
      <c r="E45" s="40">
        <v>13357.75</v>
      </c>
      <c r="F45" s="41"/>
      <c r="G45" s="41"/>
      <c r="H45" s="41"/>
      <c r="I45" s="7">
        <v>46.569000000000003</v>
      </c>
    </row>
    <row r="46" spans="1:9" x14ac:dyDescent="0.25">
      <c r="A46" s="5" t="s">
        <v>62</v>
      </c>
      <c r="B46" s="6" t="s">
        <v>63</v>
      </c>
      <c r="C46" s="7">
        <v>100000</v>
      </c>
      <c r="D46" s="7">
        <v>35115.660000000003</v>
      </c>
      <c r="E46" s="40">
        <v>64884.34</v>
      </c>
      <c r="F46" s="41"/>
      <c r="G46" s="41"/>
      <c r="H46" s="41"/>
      <c r="I46" s="7">
        <v>35.115659999999998</v>
      </c>
    </row>
    <row r="47" spans="1:9" x14ac:dyDescent="0.25">
      <c r="A47" s="5" t="s">
        <v>64</v>
      </c>
      <c r="B47" s="6" t="s">
        <v>65</v>
      </c>
      <c r="C47" s="7">
        <v>30000</v>
      </c>
      <c r="D47" s="7">
        <v>15023.17</v>
      </c>
      <c r="E47" s="40">
        <v>14976.83</v>
      </c>
      <c r="F47" s="41"/>
      <c r="G47" s="41"/>
      <c r="H47" s="41"/>
      <c r="I47" s="7">
        <v>50.077233333333332</v>
      </c>
    </row>
    <row r="48" spans="1:9" x14ac:dyDescent="0.25">
      <c r="A48" s="5" t="s">
        <v>66</v>
      </c>
      <c r="B48" s="6" t="s">
        <v>67</v>
      </c>
      <c r="C48" s="7">
        <v>26000</v>
      </c>
      <c r="D48" s="7">
        <v>15468.46</v>
      </c>
      <c r="E48" s="40">
        <v>10531.54</v>
      </c>
      <c r="F48" s="41"/>
      <c r="G48" s="41"/>
      <c r="H48" s="41"/>
      <c r="I48" s="7">
        <v>59.494076923076925</v>
      </c>
    </row>
    <row r="49" spans="1:9" x14ac:dyDescent="0.25">
      <c r="A49" s="5" t="s">
        <v>68</v>
      </c>
      <c r="B49" s="6" t="s">
        <v>69</v>
      </c>
      <c r="C49" s="7">
        <v>5000</v>
      </c>
      <c r="D49" s="7">
        <v>0</v>
      </c>
      <c r="E49" s="40">
        <v>5000</v>
      </c>
      <c r="F49" s="41"/>
      <c r="G49" s="41"/>
      <c r="H49" s="41"/>
      <c r="I49" s="7">
        <v>0</v>
      </c>
    </row>
    <row r="50" spans="1:9" x14ac:dyDescent="0.25">
      <c r="A50" s="5" t="s">
        <v>70</v>
      </c>
      <c r="B50" s="6" t="s">
        <v>71</v>
      </c>
      <c r="C50" s="7">
        <v>7000</v>
      </c>
      <c r="D50" s="7">
        <v>1920.57</v>
      </c>
      <c r="E50" s="40">
        <v>5079.43</v>
      </c>
      <c r="F50" s="41"/>
      <c r="G50" s="41"/>
      <c r="H50" s="41"/>
      <c r="I50" s="7">
        <v>27.436714285714285</v>
      </c>
    </row>
    <row r="51" spans="1:9" x14ac:dyDescent="0.25">
      <c r="A51" s="5" t="s">
        <v>72</v>
      </c>
      <c r="B51" s="6" t="s">
        <v>73</v>
      </c>
      <c r="C51" s="7">
        <v>1600</v>
      </c>
      <c r="D51" s="7">
        <v>375.82</v>
      </c>
      <c r="E51" s="40">
        <v>1224.18</v>
      </c>
      <c r="F51" s="41"/>
      <c r="G51" s="41"/>
      <c r="H51" s="41"/>
      <c r="I51" s="7">
        <v>23.48875</v>
      </c>
    </row>
    <row r="52" spans="1:9" x14ac:dyDescent="0.25">
      <c r="A52" s="5" t="s">
        <v>74</v>
      </c>
      <c r="B52" s="6" t="s">
        <v>75</v>
      </c>
      <c r="C52" s="7">
        <v>1000</v>
      </c>
      <c r="D52" s="7">
        <v>9.2899999999999991</v>
      </c>
      <c r="E52" s="40">
        <v>990.71</v>
      </c>
      <c r="F52" s="41"/>
      <c r="G52" s="41"/>
      <c r="H52" s="41"/>
      <c r="I52" s="7">
        <v>0.92900000000000005</v>
      </c>
    </row>
    <row r="53" spans="1:9" x14ac:dyDescent="0.25">
      <c r="A53" s="5" t="s">
        <v>76</v>
      </c>
      <c r="B53" s="6" t="s">
        <v>77</v>
      </c>
      <c r="C53" s="7">
        <v>30000</v>
      </c>
      <c r="D53" s="7">
        <v>10864.07</v>
      </c>
      <c r="E53" s="40">
        <v>19135.93</v>
      </c>
      <c r="F53" s="41"/>
      <c r="G53" s="41"/>
      <c r="H53" s="41"/>
      <c r="I53" s="7">
        <v>36.213566666666665</v>
      </c>
    </row>
    <row r="54" spans="1:9" x14ac:dyDescent="0.25">
      <c r="A54" s="2" t="s">
        <v>78</v>
      </c>
      <c r="B54" s="3" t="s">
        <v>79</v>
      </c>
      <c r="C54" s="4">
        <v>231600</v>
      </c>
      <c r="D54" s="4">
        <v>1835.65</v>
      </c>
      <c r="E54" s="42">
        <v>229764.35</v>
      </c>
      <c r="F54" s="41"/>
      <c r="G54" s="41"/>
      <c r="H54" s="41"/>
      <c r="I54" s="4">
        <v>0.79259499136442146</v>
      </c>
    </row>
    <row r="55" spans="1:9" x14ac:dyDescent="0.25">
      <c r="A55" s="5" t="s">
        <v>76</v>
      </c>
      <c r="B55" s="6" t="s">
        <v>77</v>
      </c>
      <c r="C55" s="7">
        <v>3400</v>
      </c>
      <c r="D55" s="7">
        <v>16.100000000000001</v>
      </c>
      <c r="E55" s="40">
        <v>3383.9</v>
      </c>
      <c r="F55" s="41"/>
      <c r="G55" s="41"/>
      <c r="H55" s="41"/>
      <c r="I55" s="7">
        <v>0.47352941176470587</v>
      </c>
    </row>
    <row r="56" spans="1:9" x14ac:dyDescent="0.25">
      <c r="A56" s="5" t="s">
        <v>80</v>
      </c>
      <c r="B56" s="6" t="s">
        <v>81</v>
      </c>
      <c r="C56" s="7">
        <v>3200</v>
      </c>
      <c r="D56" s="7">
        <v>620.67999999999995</v>
      </c>
      <c r="E56" s="40">
        <v>2579.3200000000002</v>
      </c>
      <c r="F56" s="41"/>
      <c r="G56" s="41"/>
      <c r="H56" s="41"/>
      <c r="I56" s="7">
        <v>19.396249999999998</v>
      </c>
    </row>
    <row r="57" spans="1:9" x14ac:dyDescent="0.25">
      <c r="A57" s="5" t="s">
        <v>82</v>
      </c>
      <c r="B57" s="6" t="s">
        <v>83</v>
      </c>
      <c r="C57" s="7">
        <v>25000</v>
      </c>
      <c r="D57" s="7">
        <v>1198.8699999999999</v>
      </c>
      <c r="E57" s="40">
        <v>23801.13</v>
      </c>
      <c r="F57" s="41"/>
      <c r="G57" s="41"/>
      <c r="H57" s="41"/>
      <c r="I57" s="7">
        <v>4.7954800000000004</v>
      </c>
    </row>
    <row r="58" spans="1:9" ht="24" x14ac:dyDescent="0.25">
      <c r="A58" s="5" t="s">
        <v>84</v>
      </c>
      <c r="B58" s="6" t="s">
        <v>85</v>
      </c>
      <c r="C58" s="7">
        <v>200000</v>
      </c>
      <c r="D58" s="7">
        <v>0</v>
      </c>
      <c r="E58" s="40">
        <v>200000</v>
      </c>
      <c r="F58" s="41"/>
      <c r="G58" s="41"/>
      <c r="H58" s="41"/>
      <c r="I58" s="7">
        <v>0</v>
      </c>
    </row>
    <row r="59" spans="1:9" x14ac:dyDescent="0.25">
      <c r="A59" s="2" t="s">
        <v>86</v>
      </c>
      <c r="B59" s="3" t="s">
        <v>87</v>
      </c>
      <c r="C59" s="4">
        <v>30000</v>
      </c>
      <c r="D59" s="4">
        <v>960.99</v>
      </c>
      <c r="E59" s="42">
        <v>29039.01</v>
      </c>
      <c r="F59" s="41"/>
      <c r="G59" s="41"/>
      <c r="H59" s="41"/>
      <c r="I59" s="4">
        <v>3.2033</v>
      </c>
    </row>
    <row r="60" spans="1:9" x14ac:dyDescent="0.25">
      <c r="A60" s="5" t="s">
        <v>76</v>
      </c>
      <c r="B60" s="6" t="s">
        <v>77</v>
      </c>
      <c r="C60" s="7">
        <v>30000</v>
      </c>
      <c r="D60" s="7">
        <v>960.99</v>
      </c>
      <c r="E60" s="40">
        <v>29039.01</v>
      </c>
      <c r="F60" s="41"/>
      <c r="G60" s="41"/>
      <c r="H60" s="41"/>
      <c r="I60" s="7">
        <v>3.2033</v>
      </c>
    </row>
    <row r="61" spans="1:9" x14ac:dyDescent="0.25">
      <c r="A61" s="2" t="s">
        <v>88</v>
      </c>
      <c r="B61" s="3" t="s">
        <v>89</v>
      </c>
      <c r="C61" s="4">
        <v>35000</v>
      </c>
      <c r="D61" s="4">
        <v>19206.57</v>
      </c>
      <c r="E61" s="42">
        <v>15793.43</v>
      </c>
      <c r="F61" s="41"/>
      <c r="G61" s="41"/>
      <c r="H61" s="41"/>
      <c r="I61" s="4">
        <v>54.875914285714288</v>
      </c>
    </row>
    <row r="62" spans="1:9" x14ac:dyDescent="0.25">
      <c r="A62" s="5" t="s">
        <v>20</v>
      </c>
      <c r="B62" s="6" t="s">
        <v>21</v>
      </c>
      <c r="C62" s="7">
        <v>35000</v>
      </c>
      <c r="D62" s="7">
        <v>19206.57</v>
      </c>
      <c r="E62" s="40">
        <v>15793.43</v>
      </c>
      <c r="F62" s="41"/>
      <c r="G62" s="41"/>
      <c r="H62" s="41"/>
      <c r="I62" s="7">
        <v>54.875914285714288</v>
      </c>
    </row>
    <row r="63" spans="1:9" x14ac:dyDescent="0.25">
      <c r="A63" s="2" t="s">
        <v>90</v>
      </c>
      <c r="B63" s="3" t="s">
        <v>91</v>
      </c>
      <c r="C63" s="4">
        <v>16500</v>
      </c>
      <c r="D63" s="4">
        <v>0</v>
      </c>
      <c r="E63" s="42">
        <v>16500</v>
      </c>
      <c r="F63" s="41"/>
      <c r="G63" s="41"/>
      <c r="H63" s="41"/>
      <c r="I63" s="4">
        <v>0</v>
      </c>
    </row>
    <row r="64" spans="1:9" x14ac:dyDescent="0.25">
      <c r="A64" s="5" t="s">
        <v>92</v>
      </c>
      <c r="B64" s="6" t="s">
        <v>93</v>
      </c>
      <c r="C64" s="7">
        <v>16500</v>
      </c>
      <c r="D64" s="7">
        <v>0</v>
      </c>
      <c r="E64" s="40">
        <v>16500</v>
      </c>
      <c r="F64" s="41"/>
      <c r="G64" s="41"/>
      <c r="H64" s="41"/>
      <c r="I64" s="7">
        <v>0</v>
      </c>
    </row>
    <row r="65" spans="1:9" ht="24" x14ac:dyDescent="0.25">
      <c r="A65" s="2" t="s">
        <v>94</v>
      </c>
      <c r="B65" s="3" t="s">
        <v>95</v>
      </c>
      <c r="C65" s="4">
        <v>30000</v>
      </c>
      <c r="D65" s="4">
        <v>0</v>
      </c>
      <c r="E65" s="42">
        <v>30000</v>
      </c>
      <c r="F65" s="41"/>
      <c r="G65" s="41"/>
      <c r="H65" s="41"/>
      <c r="I65" s="4">
        <v>0</v>
      </c>
    </row>
    <row r="66" spans="1:9" x14ac:dyDescent="0.25">
      <c r="A66" s="5" t="s">
        <v>96</v>
      </c>
      <c r="B66" s="6" t="s">
        <v>97</v>
      </c>
      <c r="C66" s="7">
        <v>30000</v>
      </c>
      <c r="D66" s="7">
        <v>0</v>
      </c>
      <c r="E66" s="40">
        <v>30000</v>
      </c>
      <c r="F66" s="41"/>
      <c r="G66" s="41"/>
      <c r="H66" s="41"/>
      <c r="I66" s="7">
        <v>0</v>
      </c>
    </row>
    <row r="67" spans="1:9" ht="24" x14ac:dyDescent="0.25">
      <c r="A67" s="2" t="s">
        <v>98</v>
      </c>
      <c r="B67" s="3" t="s">
        <v>99</v>
      </c>
      <c r="C67" s="4">
        <v>100000</v>
      </c>
      <c r="D67" s="4">
        <v>0</v>
      </c>
      <c r="E67" s="42">
        <v>100000</v>
      </c>
      <c r="F67" s="41"/>
      <c r="G67" s="41"/>
      <c r="H67" s="41"/>
      <c r="I67" s="4">
        <v>0</v>
      </c>
    </row>
    <row r="68" spans="1:9" ht="24" x14ac:dyDescent="0.25">
      <c r="A68" s="5" t="s">
        <v>100</v>
      </c>
      <c r="B68" s="6" t="s">
        <v>101</v>
      </c>
      <c r="C68" s="7">
        <v>100000</v>
      </c>
      <c r="D68" s="7">
        <v>0</v>
      </c>
      <c r="E68" s="40">
        <v>100000</v>
      </c>
      <c r="F68" s="41"/>
      <c r="G68" s="41"/>
      <c r="H68" s="41"/>
      <c r="I68" s="7">
        <v>0</v>
      </c>
    </row>
    <row r="69" spans="1:9" ht="24" x14ac:dyDescent="0.25">
      <c r="A69" s="2" t="s">
        <v>102</v>
      </c>
      <c r="B69" s="3" t="s">
        <v>103</v>
      </c>
      <c r="C69" s="4">
        <v>15000</v>
      </c>
      <c r="D69" s="4">
        <v>0</v>
      </c>
      <c r="E69" s="42">
        <v>15000</v>
      </c>
      <c r="F69" s="41"/>
      <c r="G69" s="41"/>
      <c r="H69" s="41"/>
      <c r="I69" s="4">
        <v>0</v>
      </c>
    </row>
    <row r="70" spans="1:9" ht="24" x14ac:dyDescent="0.25">
      <c r="A70" s="5" t="s">
        <v>100</v>
      </c>
      <c r="B70" s="6" t="s">
        <v>101</v>
      </c>
      <c r="C70" s="7">
        <v>15000</v>
      </c>
      <c r="D70" s="7">
        <v>0</v>
      </c>
      <c r="E70" s="40">
        <v>15000</v>
      </c>
      <c r="F70" s="41"/>
      <c r="G70" s="41"/>
      <c r="H70" s="41"/>
      <c r="I70" s="7">
        <v>0</v>
      </c>
    </row>
    <row r="71" spans="1:9" x14ac:dyDescent="0.25">
      <c r="A71" s="17" t="s">
        <v>104</v>
      </c>
      <c r="B71" s="18" t="s">
        <v>105</v>
      </c>
      <c r="C71" s="19">
        <v>8000</v>
      </c>
      <c r="D71" s="19">
        <v>0</v>
      </c>
      <c r="E71" s="49">
        <v>8000</v>
      </c>
      <c r="F71" s="50"/>
      <c r="G71" s="50"/>
      <c r="H71" s="50"/>
      <c r="I71" s="19">
        <v>0</v>
      </c>
    </row>
    <row r="72" spans="1:9" ht="24" x14ac:dyDescent="0.25">
      <c r="A72" s="2" t="s">
        <v>106</v>
      </c>
      <c r="B72" s="3" t="s">
        <v>107</v>
      </c>
      <c r="C72" s="4">
        <v>8000</v>
      </c>
      <c r="D72" s="4">
        <v>0</v>
      </c>
      <c r="E72" s="42">
        <v>8000</v>
      </c>
      <c r="F72" s="41"/>
      <c r="G72" s="41"/>
      <c r="H72" s="41"/>
      <c r="I72" s="4">
        <v>0</v>
      </c>
    </row>
    <row r="73" spans="1:9" x14ac:dyDescent="0.25">
      <c r="A73" s="5" t="s">
        <v>108</v>
      </c>
      <c r="B73" s="6" t="s">
        <v>109</v>
      </c>
      <c r="C73" s="7">
        <v>5000</v>
      </c>
      <c r="D73" s="7">
        <v>0</v>
      </c>
      <c r="E73" s="40">
        <v>5000</v>
      </c>
      <c r="F73" s="41"/>
      <c r="G73" s="41"/>
      <c r="H73" s="41"/>
      <c r="I73" s="7">
        <v>0</v>
      </c>
    </row>
    <row r="74" spans="1:9" x14ac:dyDescent="0.25">
      <c r="A74" s="5" t="s">
        <v>110</v>
      </c>
      <c r="B74" s="6" t="s">
        <v>111</v>
      </c>
      <c r="C74" s="7">
        <v>3000</v>
      </c>
      <c r="D74" s="7">
        <v>0</v>
      </c>
      <c r="E74" s="40">
        <v>3000</v>
      </c>
      <c r="F74" s="41"/>
      <c r="G74" s="41"/>
      <c r="H74" s="41"/>
      <c r="I74" s="7">
        <v>0</v>
      </c>
    </row>
    <row r="75" spans="1:9" x14ac:dyDescent="0.25">
      <c r="A75" s="17" t="s">
        <v>112</v>
      </c>
      <c r="B75" s="18" t="s">
        <v>113</v>
      </c>
      <c r="C75" s="19">
        <v>7898136</v>
      </c>
      <c r="D75" s="19">
        <v>586761.31000000006</v>
      </c>
      <c r="E75" s="49">
        <v>7311374.6900000004</v>
      </c>
      <c r="F75" s="50"/>
      <c r="G75" s="50"/>
      <c r="H75" s="50"/>
      <c r="I75" s="19">
        <v>7.4291112485275006</v>
      </c>
    </row>
    <row r="76" spans="1:9" x14ac:dyDescent="0.25">
      <c r="A76" s="2" t="s">
        <v>114</v>
      </c>
      <c r="B76" s="3" t="s">
        <v>115</v>
      </c>
      <c r="C76" s="4">
        <v>40000</v>
      </c>
      <c r="D76" s="4">
        <v>23344.63</v>
      </c>
      <c r="E76" s="42">
        <v>16655.37</v>
      </c>
      <c r="F76" s="41"/>
      <c r="G76" s="41"/>
      <c r="H76" s="41"/>
      <c r="I76" s="4">
        <v>58.361575000000002</v>
      </c>
    </row>
    <row r="77" spans="1:9" x14ac:dyDescent="0.25">
      <c r="A77" s="5" t="s">
        <v>56</v>
      </c>
      <c r="B77" s="6" t="s">
        <v>57</v>
      </c>
      <c r="C77" s="7">
        <v>40000</v>
      </c>
      <c r="D77" s="7">
        <v>23344.63</v>
      </c>
      <c r="E77" s="40">
        <v>16655.37</v>
      </c>
      <c r="F77" s="41"/>
      <c r="G77" s="41"/>
      <c r="H77" s="41"/>
      <c r="I77" s="7">
        <v>58.361575000000002</v>
      </c>
    </row>
    <row r="78" spans="1:9" ht="24" x14ac:dyDescent="0.25">
      <c r="A78" s="2" t="s">
        <v>116</v>
      </c>
      <c r="B78" s="3" t="s">
        <v>117</v>
      </c>
      <c r="C78" s="4">
        <v>15000</v>
      </c>
      <c r="D78" s="4">
        <v>0</v>
      </c>
      <c r="E78" s="42">
        <v>15000</v>
      </c>
      <c r="F78" s="41"/>
      <c r="G78" s="41"/>
      <c r="H78" s="41"/>
      <c r="I78" s="4">
        <v>0</v>
      </c>
    </row>
    <row r="79" spans="1:9" x14ac:dyDescent="0.25">
      <c r="A79" s="5" t="s">
        <v>118</v>
      </c>
      <c r="B79" s="6" t="s">
        <v>119</v>
      </c>
      <c r="C79" s="7">
        <v>15000</v>
      </c>
      <c r="D79" s="7">
        <v>0</v>
      </c>
      <c r="E79" s="40">
        <v>15000</v>
      </c>
      <c r="F79" s="41"/>
      <c r="G79" s="41"/>
      <c r="H79" s="41"/>
      <c r="I79" s="7">
        <v>0</v>
      </c>
    </row>
    <row r="80" spans="1:9" ht="24" x14ac:dyDescent="0.25">
      <c r="A80" s="2" t="s">
        <v>120</v>
      </c>
      <c r="B80" s="3" t="s">
        <v>121</v>
      </c>
      <c r="C80" s="4">
        <v>500000</v>
      </c>
      <c r="D80" s="4">
        <v>0</v>
      </c>
      <c r="E80" s="42">
        <v>500000</v>
      </c>
      <c r="F80" s="41"/>
      <c r="G80" s="41"/>
      <c r="H80" s="41"/>
      <c r="I80" s="4">
        <v>0</v>
      </c>
    </row>
    <row r="81" spans="1:9" x14ac:dyDescent="0.25">
      <c r="A81" s="5" t="s">
        <v>122</v>
      </c>
      <c r="B81" s="6" t="s">
        <v>123</v>
      </c>
      <c r="C81" s="7">
        <v>500000</v>
      </c>
      <c r="D81" s="7">
        <v>0</v>
      </c>
      <c r="E81" s="40">
        <v>500000</v>
      </c>
      <c r="F81" s="41"/>
      <c r="G81" s="41"/>
      <c r="H81" s="41"/>
      <c r="I81" s="7">
        <v>0</v>
      </c>
    </row>
    <row r="82" spans="1:9" ht="24" x14ac:dyDescent="0.25">
      <c r="A82" s="2" t="s">
        <v>124</v>
      </c>
      <c r="B82" s="3" t="s">
        <v>125</v>
      </c>
      <c r="C82" s="4">
        <v>7500</v>
      </c>
      <c r="D82" s="4">
        <v>0</v>
      </c>
      <c r="E82" s="42">
        <v>7500</v>
      </c>
      <c r="F82" s="41"/>
      <c r="G82" s="41"/>
      <c r="H82" s="41"/>
      <c r="I82" s="4">
        <v>0</v>
      </c>
    </row>
    <row r="83" spans="1:9" x14ac:dyDescent="0.25">
      <c r="A83" s="5" t="s">
        <v>126</v>
      </c>
      <c r="B83" s="6" t="s">
        <v>127</v>
      </c>
      <c r="C83" s="7">
        <v>7500</v>
      </c>
      <c r="D83" s="7">
        <v>0</v>
      </c>
      <c r="E83" s="40">
        <v>7500</v>
      </c>
      <c r="F83" s="41"/>
      <c r="G83" s="41"/>
      <c r="H83" s="41"/>
      <c r="I83" s="7">
        <v>0</v>
      </c>
    </row>
    <row r="84" spans="1:9" ht="24" x14ac:dyDescent="0.25">
      <c r="A84" s="2" t="s">
        <v>128</v>
      </c>
      <c r="B84" s="3" t="s">
        <v>129</v>
      </c>
      <c r="C84" s="4">
        <v>50000</v>
      </c>
      <c r="D84" s="4">
        <v>0</v>
      </c>
      <c r="E84" s="42">
        <v>50000</v>
      </c>
      <c r="F84" s="41"/>
      <c r="G84" s="41"/>
      <c r="H84" s="41"/>
      <c r="I84" s="4">
        <v>0</v>
      </c>
    </row>
    <row r="85" spans="1:9" x14ac:dyDescent="0.25">
      <c r="A85" s="5" t="s">
        <v>122</v>
      </c>
      <c r="B85" s="6" t="s">
        <v>123</v>
      </c>
      <c r="C85" s="7">
        <v>50000</v>
      </c>
      <c r="D85" s="7">
        <v>0</v>
      </c>
      <c r="E85" s="40">
        <v>50000</v>
      </c>
      <c r="F85" s="41"/>
      <c r="G85" s="41"/>
      <c r="H85" s="41"/>
      <c r="I85" s="7">
        <v>0</v>
      </c>
    </row>
    <row r="86" spans="1:9" ht="24" x14ac:dyDescent="0.25">
      <c r="A86" s="2" t="s">
        <v>130</v>
      </c>
      <c r="B86" s="3" t="s">
        <v>131</v>
      </c>
      <c r="C86" s="4">
        <v>6785636</v>
      </c>
      <c r="D86" s="4">
        <v>563167.82999999996</v>
      </c>
      <c r="E86" s="42">
        <v>6222468.1699999999</v>
      </c>
      <c r="F86" s="41"/>
      <c r="G86" s="41"/>
      <c r="H86" s="41"/>
      <c r="I86" s="4">
        <v>8.299411138469555</v>
      </c>
    </row>
    <row r="87" spans="1:9" x14ac:dyDescent="0.25">
      <c r="A87" s="5" t="s">
        <v>126</v>
      </c>
      <c r="B87" s="6" t="s">
        <v>127</v>
      </c>
      <c r="C87" s="7">
        <v>6785636</v>
      </c>
      <c r="D87" s="7">
        <v>563167.82999999996</v>
      </c>
      <c r="E87" s="40">
        <v>6222468.1699999999</v>
      </c>
      <c r="F87" s="41"/>
      <c r="G87" s="41"/>
      <c r="H87" s="41"/>
      <c r="I87" s="7">
        <v>8.299411138469555</v>
      </c>
    </row>
    <row r="88" spans="1:9" ht="24" x14ac:dyDescent="0.25">
      <c r="A88" s="2" t="s">
        <v>132</v>
      </c>
      <c r="B88" s="3" t="s">
        <v>133</v>
      </c>
      <c r="C88" s="4">
        <v>500000</v>
      </c>
      <c r="D88" s="4">
        <v>248.85</v>
      </c>
      <c r="E88" s="42">
        <v>499751.15</v>
      </c>
      <c r="F88" s="41"/>
      <c r="G88" s="41"/>
      <c r="H88" s="41"/>
      <c r="I88" s="4">
        <v>4.9770000000000002E-2</v>
      </c>
    </row>
    <row r="89" spans="1:9" x14ac:dyDescent="0.25">
      <c r="A89" s="5" t="s">
        <v>126</v>
      </c>
      <c r="B89" s="6" t="s">
        <v>127</v>
      </c>
      <c r="C89" s="7">
        <v>500000</v>
      </c>
      <c r="D89" s="7">
        <v>248.85</v>
      </c>
      <c r="E89" s="40">
        <v>499751.15</v>
      </c>
      <c r="F89" s="41"/>
      <c r="G89" s="41"/>
      <c r="H89" s="41"/>
      <c r="I89" s="7">
        <v>4.9770000000000002E-2</v>
      </c>
    </row>
    <row r="90" spans="1:9" x14ac:dyDescent="0.25">
      <c r="A90" s="17" t="s">
        <v>134</v>
      </c>
      <c r="B90" s="18" t="s">
        <v>135</v>
      </c>
      <c r="C90" s="19">
        <v>1195000</v>
      </c>
      <c r="D90" s="19">
        <v>0</v>
      </c>
      <c r="E90" s="49">
        <v>1195000</v>
      </c>
      <c r="F90" s="50"/>
      <c r="G90" s="50"/>
      <c r="H90" s="50"/>
      <c r="I90" s="19">
        <v>0</v>
      </c>
    </row>
    <row r="91" spans="1:9" ht="24" x14ac:dyDescent="0.25">
      <c r="A91" s="2" t="s">
        <v>136</v>
      </c>
      <c r="B91" s="3" t="s">
        <v>137</v>
      </c>
      <c r="C91" s="4">
        <v>400000</v>
      </c>
      <c r="D91" s="4">
        <v>0</v>
      </c>
      <c r="E91" s="42">
        <v>400000</v>
      </c>
      <c r="F91" s="41"/>
      <c r="G91" s="41"/>
      <c r="H91" s="41"/>
      <c r="I91" s="4">
        <v>0</v>
      </c>
    </row>
    <row r="92" spans="1:9" x14ac:dyDescent="0.25">
      <c r="A92" s="5" t="s">
        <v>92</v>
      </c>
      <c r="B92" s="6" t="s">
        <v>93</v>
      </c>
      <c r="C92" s="7">
        <v>400000</v>
      </c>
      <c r="D92" s="7">
        <v>0</v>
      </c>
      <c r="E92" s="40">
        <v>400000</v>
      </c>
      <c r="F92" s="41"/>
      <c r="G92" s="41"/>
      <c r="H92" s="41"/>
      <c r="I92" s="7">
        <v>0</v>
      </c>
    </row>
    <row r="93" spans="1:9" ht="24" x14ac:dyDescent="0.25">
      <c r="A93" s="2" t="s">
        <v>138</v>
      </c>
      <c r="B93" s="3" t="s">
        <v>139</v>
      </c>
      <c r="C93" s="4">
        <v>15000</v>
      </c>
      <c r="D93" s="4">
        <v>0</v>
      </c>
      <c r="E93" s="42">
        <v>15000</v>
      </c>
      <c r="F93" s="41"/>
      <c r="G93" s="41"/>
      <c r="H93" s="41"/>
      <c r="I93" s="4">
        <v>0</v>
      </c>
    </row>
    <row r="94" spans="1:9" x14ac:dyDescent="0.25">
      <c r="A94" s="5" t="s">
        <v>140</v>
      </c>
      <c r="B94" s="6" t="s">
        <v>141</v>
      </c>
      <c r="C94" s="7">
        <v>15000</v>
      </c>
      <c r="D94" s="7">
        <v>0</v>
      </c>
      <c r="E94" s="40">
        <v>15000</v>
      </c>
      <c r="F94" s="41"/>
      <c r="G94" s="41"/>
      <c r="H94" s="41"/>
      <c r="I94" s="7">
        <v>0</v>
      </c>
    </row>
    <row r="95" spans="1:9" ht="24" x14ac:dyDescent="0.25">
      <c r="A95" s="2" t="s">
        <v>142</v>
      </c>
      <c r="B95" s="3" t="s">
        <v>143</v>
      </c>
      <c r="C95" s="4">
        <v>20000</v>
      </c>
      <c r="D95" s="4">
        <v>0</v>
      </c>
      <c r="E95" s="42">
        <v>20000</v>
      </c>
      <c r="F95" s="41"/>
      <c r="G95" s="41"/>
      <c r="H95" s="41"/>
      <c r="I95" s="4">
        <v>0</v>
      </c>
    </row>
    <row r="96" spans="1:9" x14ac:dyDescent="0.25">
      <c r="A96" s="5" t="s">
        <v>140</v>
      </c>
      <c r="B96" s="6" t="s">
        <v>141</v>
      </c>
      <c r="C96" s="7">
        <v>20000</v>
      </c>
      <c r="D96" s="7">
        <v>0</v>
      </c>
      <c r="E96" s="40">
        <v>20000</v>
      </c>
      <c r="F96" s="41"/>
      <c r="G96" s="41"/>
      <c r="H96" s="41"/>
      <c r="I96" s="7">
        <v>0</v>
      </c>
    </row>
    <row r="97" spans="1:9" ht="24" x14ac:dyDescent="0.25">
      <c r="A97" s="2" t="s">
        <v>144</v>
      </c>
      <c r="B97" s="3" t="s">
        <v>145</v>
      </c>
      <c r="C97" s="4">
        <v>25000</v>
      </c>
      <c r="D97" s="4">
        <v>0</v>
      </c>
      <c r="E97" s="42">
        <v>25000</v>
      </c>
      <c r="F97" s="41"/>
      <c r="G97" s="41"/>
      <c r="H97" s="41"/>
      <c r="I97" s="4">
        <v>0</v>
      </c>
    </row>
    <row r="98" spans="1:9" x14ac:dyDescent="0.25">
      <c r="A98" s="5" t="s">
        <v>140</v>
      </c>
      <c r="B98" s="6" t="s">
        <v>141</v>
      </c>
      <c r="C98" s="7">
        <v>25000</v>
      </c>
      <c r="D98" s="7">
        <v>0</v>
      </c>
      <c r="E98" s="40">
        <v>25000</v>
      </c>
      <c r="F98" s="41"/>
      <c r="G98" s="41"/>
      <c r="H98" s="41"/>
      <c r="I98" s="7">
        <v>0</v>
      </c>
    </row>
    <row r="99" spans="1:9" ht="24" x14ac:dyDescent="0.25">
      <c r="A99" s="2" t="s">
        <v>146</v>
      </c>
      <c r="B99" s="3" t="s">
        <v>147</v>
      </c>
      <c r="C99" s="4">
        <v>65000</v>
      </c>
      <c r="D99" s="4">
        <v>0</v>
      </c>
      <c r="E99" s="42">
        <v>65000</v>
      </c>
      <c r="F99" s="41"/>
      <c r="G99" s="41"/>
      <c r="H99" s="41"/>
      <c r="I99" s="4">
        <v>0</v>
      </c>
    </row>
    <row r="100" spans="1:9" x14ac:dyDescent="0.25">
      <c r="A100" s="5" t="s">
        <v>122</v>
      </c>
      <c r="B100" s="6" t="s">
        <v>123</v>
      </c>
      <c r="C100" s="7">
        <v>65000</v>
      </c>
      <c r="D100" s="7">
        <v>0</v>
      </c>
      <c r="E100" s="40">
        <v>65000</v>
      </c>
      <c r="F100" s="41"/>
      <c r="G100" s="41"/>
      <c r="H100" s="41"/>
      <c r="I100" s="7">
        <v>0</v>
      </c>
    </row>
    <row r="101" spans="1:9" ht="24" x14ac:dyDescent="0.25">
      <c r="A101" s="2" t="s">
        <v>148</v>
      </c>
      <c r="B101" s="3" t="s">
        <v>149</v>
      </c>
      <c r="C101" s="4">
        <v>500000</v>
      </c>
      <c r="D101" s="4">
        <v>0</v>
      </c>
      <c r="E101" s="42">
        <v>500000</v>
      </c>
      <c r="F101" s="41"/>
      <c r="G101" s="41"/>
      <c r="H101" s="41"/>
      <c r="I101" s="4">
        <v>0</v>
      </c>
    </row>
    <row r="102" spans="1:9" x14ac:dyDescent="0.25">
      <c r="A102" s="5" t="s">
        <v>140</v>
      </c>
      <c r="B102" s="6" t="s">
        <v>141</v>
      </c>
      <c r="C102" s="7">
        <v>500000</v>
      </c>
      <c r="D102" s="7">
        <v>0</v>
      </c>
      <c r="E102" s="40">
        <v>500000</v>
      </c>
      <c r="F102" s="41"/>
      <c r="G102" s="41"/>
      <c r="H102" s="41"/>
      <c r="I102" s="7">
        <v>0</v>
      </c>
    </row>
    <row r="103" spans="1:9" ht="24" x14ac:dyDescent="0.25">
      <c r="A103" s="2" t="s">
        <v>150</v>
      </c>
      <c r="B103" s="3" t="s">
        <v>151</v>
      </c>
      <c r="C103" s="4">
        <v>85000</v>
      </c>
      <c r="D103" s="4">
        <v>0</v>
      </c>
      <c r="E103" s="42">
        <v>85000</v>
      </c>
      <c r="F103" s="41"/>
      <c r="G103" s="41"/>
      <c r="H103" s="41"/>
      <c r="I103" s="4">
        <v>0</v>
      </c>
    </row>
    <row r="104" spans="1:9" x14ac:dyDescent="0.25">
      <c r="A104" s="5" t="s">
        <v>140</v>
      </c>
      <c r="B104" s="6" t="s">
        <v>141</v>
      </c>
      <c r="C104" s="7">
        <v>85000</v>
      </c>
      <c r="D104" s="7">
        <v>0</v>
      </c>
      <c r="E104" s="40">
        <v>85000</v>
      </c>
      <c r="F104" s="41"/>
      <c r="G104" s="41"/>
      <c r="H104" s="41"/>
      <c r="I104" s="7">
        <v>0</v>
      </c>
    </row>
    <row r="105" spans="1:9" ht="24" x14ac:dyDescent="0.25">
      <c r="A105" s="2" t="s">
        <v>152</v>
      </c>
      <c r="B105" s="3" t="s">
        <v>153</v>
      </c>
      <c r="C105" s="4">
        <v>85000</v>
      </c>
      <c r="D105" s="4">
        <v>0</v>
      </c>
      <c r="E105" s="42">
        <v>85000</v>
      </c>
      <c r="F105" s="41"/>
      <c r="G105" s="41"/>
      <c r="H105" s="41"/>
      <c r="I105" s="4">
        <v>0</v>
      </c>
    </row>
    <row r="106" spans="1:9" x14ac:dyDescent="0.25">
      <c r="A106" s="5" t="s">
        <v>140</v>
      </c>
      <c r="B106" s="6" t="s">
        <v>141</v>
      </c>
      <c r="C106" s="7">
        <v>85000</v>
      </c>
      <c r="D106" s="7">
        <v>0</v>
      </c>
      <c r="E106" s="40">
        <v>85000</v>
      </c>
      <c r="F106" s="41"/>
      <c r="G106" s="41"/>
      <c r="H106" s="41"/>
      <c r="I106" s="7">
        <v>0</v>
      </c>
    </row>
    <row r="107" spans="1:9" x14ac:dyDescent="0.25">
      <c r="A107" s="17" t="s">
        <v>154</v>
      </c>
      <c r="B107" s="18" t="s">
        <v>155</v>
      </c>
      <c r="C107" s="19">
        <v>281300</v>
      </c>
      <c r="D107" s="19">
        <v>131403.45000000001</v>
      </c>
      <c r="E107" s="49">
        <v>149896.54999999999</v>
      </c>
      <c r="F107" s="50"/>
      <c r="G107" s="50"/>
      <c r="H107" s="50"/>
      <c r="I107" s="19">
        <v>46.712922147173835</v>
      </c>
    </row>
    <row r="108" spans="1:9" ht="19.5" customHeight="1" x14ac:dyDescent="0.25">
      <c r="A108" s="2" t="s">
        <v>156</v>
      </c>
      <c r="B108" s="3" t="s">
        <v>157</v>
      </c>
      <c r="C108" s="4">
        <v>50000</v>
      </c>
      <c r="D108" s="4">
        <v>2946.33</v>
      </c>
      <c r="E108" s="42">
        <v>47053.67</v>
      </c>
      <c r="F108" s="41"/>
      <c r="G108" s="41"/>
      <c r="H108" s="41"/>
      <c r="I108" s="4">
        <v>5.8926600000000002</v>
      </c>
    </row>
    <row r="109" spans="1:9" x14ac:dyDescent="0.25">
      <c r="A109" s="5" t="s">
        <v>60</v>
      </c>
      <c r="B109" s="6" t="s">
        <v>61</v>
      </c>
      <c r="C109" s="7">
        <v>50000</v>
      </c>
      <c r="D109" s="7">
        <v>2946.33</v>
      </c>
      <c r="E109" s="40">
        <v>47053.67</v>
      </c>
      <c r="F109" s="41"/>
      <c r="G109" s="41"/>
      <c r="H109" s="41"/>
      <c r="I109" s="7">
        <v>5.8926600000000002</v>
      </c>
    </row>
    <row r="110" spans="1:9" x14ac:dyDescent="0.25">
      <c r="A110" s="2" t="s">
        <v>158</v>
      </c>
      <c r="B110" s="3" t="s">
        <v>159</v>
      </c>
      <c r="C110" s="4">
        <v>20000</v>
      </c>
      <c r="D110" s="4">
        <v>10571.81</v>
      </c>
      <c r="E110" s="42">
        <v>9428.19</v>
      </c>
      <c r="F110" s="41"/>
      <c r="G110" s="41"/>
      <c r="H110" s="41"/>
      <c r="I110" s="4">
        <v>52.859050000000003</v>
      </c>
    </row>
    <row r="111" spans="1:9" x14ac:dyDescent="0.25">
      <c r="A111" s="5" t="s">
        <v>60</v>
      </c>
      <c r="B111" s="6" t="s">
        <v>61</v>
      </c>
      <c r="C111" s="7">
        <v>20000</v>
      </c>
      <c r="D111" s="7">
        <v>10571.81</v>
      </c>
      <c r="E111" s="40">
        <v>9428.19</v>
      </c>
      <c r="F111" s="41"/>
      <c r="G111" s="41"/>
      <c r="H111" s="41"/>
      <c r="I111" s="7">
        <v>52.859050000000003</v>
      </c>
    </row>
    <row r="112" spans="1:9" x14ac:dyDescent="0.25">
      <c r="A112" s="2" t="s">
        <v>160</v>
      </c>
      <c r="B112" s="3" t="s">
        <v>161</v>
      </c>
      <c r="C112" s="4">
        <v>130000</v>
      </c>
      <c r="D112" s="4">
        <v>72235.679999999993</v>
      </c>
      <c r="E112" s="42">
        <v>57764.32</v>
      </c>
      <c r="F112" s="41"/>
      <c r="G112" s="41"/>
      <c r="H112" s="41"/>
      <c r="I112" s="4">
        <v>55.56590769230769</v>
      </c>
    </row>
    <row r="113" spans="1:9" x14ac:dyDescent="0.25">
      <c r="A113" s="5" t="s">
        <v>60</v>
      </c>
      <c r="B113" s="6" t="s">
        <v>61</v>
      </c>
      <c r="C113" s="7">
        <v>130000</v>
      </c>
      <c r="D113" s="7">
        <v>72235.679999999993</v>
      </c>
      <c r="E113" s="40">
        <v>57764.32</v>
      </c>
      <c r="F113" s="41"/>
      <c r="G113" s="41"/>
      <c r="H113" s="41"/>
      <c r="I113" s="7">
        <v>55.56590769230769</v>
      </c>
    </row>
    <row r="114" spans="1:9" x14ac:dyDescent="0.25">
      <c r="A114" s="2" t="s">
        <v>162</v>
      </c>
      <c r="B114" s="3" t="s">
        <v>163</v>
      </c>
      <c r="C114" s="4">
        <v>10000</v>
      </c>
      <c r="D114" s="4">
        <v>0</v>
      </c>
      <c r="E114" s="42">
        <v>10000</v>
      </c>
      <c r="F114" s="41"/>
      <c r="G114" s="41"/>
      <c r="H114" s="41"/>
      <c r="I114" s="4">
        <v>0</v>
      </c>
    </row>
    <row r="115" spans="1:9" x14ac:dyDescent="0.25">
      <c r="A115" s="5" t="s">
        <v>60</v>
      </c>
      <c r="B115" s="6" t="s">
        <v>61</v>
      </c>
      <c r="C115" s="7">
        <v>10000</v>
      </c>
      <c r="D115" s="7">
        <v>0</v>
      </c>
      <c r="E115" s="40">
        <v>10000</v>
      </c>
      <c r="F115" s="41"/>
      <c r="G115" s="41"/>
      <c r="H115" s="41"/>
      <c r="I115" s="7">
        <v>0</v>
      </c>
    </row>
    <row r="116" spans="1:9" x14ac:dyDescent="0.25">
      <c r="A116" s="2" t="s">
        <v>164</v>
      </c>
      <c r="B116" s="3" t="s">
        <v>165</v>
      </c>
      <c r="C116" s="4">
        <v>10000</v>
      </c>
      <c r="D116" s="4">
        <v>9967.5</v>
      </c>
      <c r="E116" s="42">
        <v>32.5</v>
      </c>
      <c r="F116" s="41"/>
      <c r="G116" s="41"/>
      <c r="H116" s="41"/>
      <c r="I116" s="4">
        <v>99.674999999999997</v>
      </c>
    </row>
    <row r="117" spans="1:9" x14ac:dyDescent="0.25">
      <c r="A117" s="5" t="s">
        <v>60</v>
      </c>
      <c r="B117" s="6" t="s">
        <v>61</v>
      </c>
      <c r="C117" s="7">
        <v>10000</v>
      </c>
      <c r="D117" s="7">
        <v>9967.5</v>
      </c>
      <c r="E117" s="40">
        <v>32.5</v>
      </c>
      <c r="F117" s="41"/>
      <c r="G117" s="41"/>
      <c r="H117" s="41"/>
      <c r="I117" s="7">
        <v>99.674999999999997</v>
      </c>
    </row>
    <row r="118" spans="1:9" x14ac:dyDescent="0.25">
      <c r="A118" s="2" t="s">
        <v>166</v>
      </c>
      <c r="B118" s="3" t="s">
        <v>167</v>
      </c>
      <c r="C118" s="4">
        <v>1300</v>
      </c>
      <c r="D118" s="4">
        <v>1228.75</v>
      </c>
      <c r="E118" s="42">
        <v>71.25</v>
      </c>
      <c r="F118" s="41"/>
      <c r="G118" s="41"/>
      <c r="H118" s="41"/>
      <c r="I118" s="4">
        <v>94.519230769230774</v>
      </c>
    </row>
    <row r="119" spans="1:9" x14ac:dyDescent="0.25">
      <c r="A119" s="5" t="s">
        <v>60</v>
      </c>
      <c r="B119" s="6" t="s">
        <v>61</v>
      </c>
      <c r="C119" s="7">
        <v>1300</v>
      </c>
      <c r="D119" s="7">
        <v>1228.75</v>
      </c>
      <c r="E119" s="40">
        <v>71.25</v>
      </c>
      <c r="F119" s="41"/>
      <c r="G119" s="41"/>
      <c r="H119" s="41"/>
      <c r="I119" s="7">
        <v>94.519230769230774</v>
      </c>
    </row>
    <row r="120" spans="1:9" ht="24" x14ac:dyDescent="0.25">
      <c r="A120" s="2" t="s">
        <v>168</v>
      </c>
      <c r="B120" s="3" t="s">
        <v>169</v>
      </c>
      <c r="C120" s="4">
        <v>60000</v>
      </c>
      <c r="D120" s="4">
        <v>34453.379999999997</v>
      </c>
      <c r="E120" s="42">
        <v>25546.62</v>
      </c>
      <c r="F120" s="41"/>
      <c r="G120" s="41"/>
      <c r="H120" s="41"/>
      <c r="I120" s="4">
        <v>57.4223</v>
      </c>
    </row>
    <row r="121" spans="1:9" x14ac:dyDescent="0.25">
      <c r="A121" s="5" t="s">
        <v>122</v>
      </c>
      <c r="B121" s="6" t="s">
        <v>123</v>
      </c>
      <c r="C121" s="7">
        <v>60000</v>
      </c>
      <c r="D121" s="7">
        <v>34453.379999999997</v>
      </c>
      <c r="E121" s="40">
        <v>25546.62</v>
      </c>
      <c r="F121" s="41"/>
      <c r="G121" s="41"/>
      <c r="H121" s="41"/>
      <c r="I121" s="7">
        <v>57.4223</v>
      </c>
    </row>
    <row r="122" spans="1:9" x14ac:dyDescent="0.25">
      <c r="A122" s="17" t="s">
        <v>170</v>
      </c>
      <c r="B122" s="18" t="s">
        <v>171</v>
      </c>
      <c r="C122" s="19">
        <v>49328</v>
      </c>
      <c r="D122" s="19">
        <v>35374.17</v>
      </c>
      <c r="E122" s="49">
        <v>13953.83</v>
      </c>
      <c r="F122" s="50"/>
      <c r="G122" s="50"/>
      <c r="H122" s="50"/>
      <c r="I122" s="19">
        <v>71.712151313655525</v>
      </c>
    </row>
    <row r="123" spans="1:9" x14ac:dyDescent="0.25">
      <c r="A123" s="2" t="s">
        <v>172</v>
      </c>
      <c r="B123" s="3" t="s">
        <v>173</v>
      </c>
      <c r="C123" s="4">
        <v>48000</v>
      </c>
      <c r="D123" s="4">
        <v>35374.17</v>
      </c>
      <c r="E123" s="42">
        <v>12625.83</v>
      </c>
      <c r="F123" s="41"/>
      <c r="G123" s="41"/>
      <c r="H123" s="41"/>
      <c r="I123" s="4">
        <v>73.696187499999994</v>
      </c>
    </row>
    <row r="124" spans="1:9" x14ac:dyDescent="0.25">
      <c r="A124" s="5" t="s">
        <v>25</v>
      </c>
      <c r="B124" s="6" t="s">
        <v>26</v>
      </c>
      <c r="C124" s="7">
        <v>48000</v>
      </c>
      <c r="D124" s="7">
        <v>35374.17</v>
      </c>
      <c r="E124" s="40">
        <v>12625.83</v>
      </c>
      <c r="F124" s="41"/>
      <c r="G124" s="41"/>
      <c r="H124" s="41"/>
      <c r="I124" s="7">
        <v>73.696187499999994</v>
      </c>
    </row>
    <row r="125" spans="1:9" x14ac:dyDescent="0.25">
      <c r="A125" s="2" t="s">
        <v>174</v>
      </c>
      <c r="B125" s="3" t="s">
        <v>175</v>
      </c>
      <c r="C125" s="4">
        <v>664</v>
      </c>
      <c r="D125" s="4">
        <v>0</v>
      </c>
      <c r="E125" s="42">
        <v>664</v>
      </c>
      <c r="F125" s="41"/>
      <c r="G125" s="41"/>
      <c r="H125" s="41"/>
      <c r="I125" s="4">
        <v>0</v>
      </c>
    </row>
    <row r="126" spans="1:9" x14ac:dyDescent="0.25">
      <c r="A126" s="5" t="s">
        <v>25</v>
      </c>
      <c r="B126" s="6" t="s">
        <v>26</v>
      </c>
      <c r="C126" s="7">
        <v>664</v>
      </c>
      <c r="D126" s="7">
        <v>0</v>
      </c>
      <c r="E126" s="40">
        <v>664</v>
      </c>
      <c r="F126" s="41"/>
      <c r="G126" s="41"/>
      <c r="H126" s="41"/>
      <c r="I126" s="7">
        <v>0</v>
      </c>
    </row>
    <row r="127" spans="1:9" x14ac:dyDescent="0.25">
      <c r="A127" s="2" t="s">
        <v>176</v>
      </c>
      <c r="B127" s="3" t="s">
        <v>177</v>
      </c>
      <c r="C127" s="4">
        <v>664</v>
      </c>
      <c r="D127" s="4">
        <v>0</v>
      </c>
      <c r="E127" s="42">
        <v>664</v>
      </c>
      <c r="F127" s="41"/>
      <c r="G127" s="41"/>
      <c r="H127" s="41"/>
      <c r="I127" s="4">
        <v>0</v>
      </c>
    </row>
    <row r="128" spans="1:9" x14ac:dyDescent="0.25">
      <c r="A128" s="5" t="s">
        <v>25</v>
      </c>
      <c r="B128" s="6" t="s">
        <v>26</v>
      </c>
      <c r="C128" s="7">
        <v>664</v>
      </c>
      <c r="D128" s="7">
        <v>0</v>
      </c>
      <c r="E128" s="40">
        <v>664</v>
      </c>
      <c r="F128" s="41"/>
      <c r="G128" s="41"/>
      <c r="H128" s="41"/>
      <c r="I128" s="7">
        <v>0</v>
      </c>
    </row>
    <row r="129" spans="1:9" x14ac:dyDescent="0.25">
      <c r="A129" s="17" t="s">
        <v>178</v>
      </c>
      <c r="B129" s="18" t="s">
        <v>179</v>
      </c>
      <c r="C129" s="19">
        <v>4500</v>
      </c>
      <c r="D129" s="19">
        <v>2232.5</v>
      </c>
      <c r="E129" s="49">
        <v>2267.5</v>
      </c>
      <c r="F129" s="50"/>
      <c r="G129" s="50"/>
      <c r="H129" s="50"/>
      <c r="I129" s="19">
        <v>49.611111111111114</v>
      </c>
    </row>
    <row r="130" spans="1:9" x14ac:dyDescent="0.25">
      <c r="A130" s="2" t="s">
        <v>180</v>
      </c>
      <c r="B130" s="3" t="s">
        <v>181</v>
      </c>
      <c r="C130" s="4">
        <v>4500</v>
      </c>
      <c r="D130" s="4">
        <v>2232.5</v>
      </c>
      <c r="E130" s="42">
        <v>2267.5</v>
      </c>
      <c r="F130" s="41"/>
      <c r="G130" s="41"/>
      <c r="H130" s="41"/>
      <c r="I130" s="4">
        <v>49.611111111111114</v>
      </c>
    </row>
    <row r="131" spans="1:9" x14ac:dyDescent="0.25">
      <c r="A131" s="5" t="s">
        <v>182</v>
      </c>
      <c r="B131" s="6" t="s">
        <v>183</v>
      </c>
      <c r="C131" s="7">
        <v>4500</v>
      </c>
      <c r="D131" s="7">
        <v>2232.5</v>
      </c>
      <c r="E131" s="40">
        <v>2267.5</v>
      </c>
      <c r="F131" s="41"/>
      <c r="G131" s="41"/>
      <c r="H131" s="41"/>
      <c r="I131" s="7">
        <v>49.611111111111114</v>
      </c>
    </row>
    <row r="132" spans="1:9" x14ac:dyDescent="0.25">
      <c r="A132" s="17" t="s">
        <v>184</v>
      </c>
      <c r="B132" s="18" t="s">
        <v>185</v>
      </c>
      <c r="C132" s="19">
        <v>76100</v>
      </c>
      <c r="D132" s="19">
        <v>33369.1</v>
      </c>
      <c r="E132" s="49">
        <v>42730.9</v>
      </c>
      <c r="F132" s="50"/>
      <c r="G132" s="50"/>
      <c r="H132" s="50"/>
      <c r="I132" s="19">
        <v>43.849014454664918</v>
      </c>
    </row>
    <row r="133" spans="1:9" x14ac:dyDescent="0.25">
      <c r="A133" s="2" t="s">
        <v>186</v>
      </c>
      <c r="B133" s="3" t="s">
        <v>187</v>
      </c>
      <c r="C133" s="4">
        <v>21800</v>
      </c>
      <c r="D133" s="4">
        <v>14290.4</v>
      </c>
      <c r="E133" s="42">
        <v>7509.6</v>
      </c>
      <c r="F133" s="41"/>
      <c r="G133" s="41"/>
      <c r="H133" s="41"/>
      <c r="I133" s="4">
        <v>65.552293577981658</v>
      </c>
    </row>
    <row r="134" spans="1:9" x14ac:dyDescent="0.25">
      <c r="A134" s="5" t="s">
        <v>25</v>
      </c>
      <c r="B134" s="6" t="s">
        <v>26</v>
      </c>
      <c r="C134" s="7">
        <v>21800</v>
      </c>
      <c r="D134" s="7">
        <v>14290.4</v>
      </c>
      <c r="E134" s="40">
        <v>7509.6</v>
      </c>
      <c r="F134" s="41"/>
      <c r="G134" s="41"/>
      <c r="H134" s="41"/>
      <c r="I134" s="7">
        <v>65.552293577981658</v>
      </c>
    </row>
    <row r="135" spans="1:9" x14ac:dyDescent="0.25">
      <c r="A135" s="2" t="s">
        <v>188</v>
      </c>
      <c r="B135" s="3" t="s">
        <v>189</v>
      </c>
      <c r="C135" s="4">
        <v>19000</v>
      </c>
      <c r="D135" s="4">
        <v>5272.5</v>
      </c>
      <c r="E135" s="42">
        <v>13727.5</v>
      </c>
      <c r="F135" s="41"/>
      <c r="G135" s="41"/>
      <c r="H135" s="41"/>
      <c r="I135" s="4">
        <v>27.75</v>
      </c>
    </row>
    <row r="136" spans="1:9" x14ac:dyDescent="0.25">
      <c r="A136" s="5" t="s">
        <v>25</v>
      </c>
      <c r="B136" s="6" t="s">
        <v>26</v>
      </c>
      <c r="C136" s="7">
        <v>19000</v>
      </c>
      <c r="D136" s="7">
        <v>5272.5</v>
      </c>
      <c r="E136" s="40">
        <v>13727.5</v>
      </c>
      <c r="F136" s="41"/>
      <c r="G136" s="41"/>
      <c r="H136" s="41"/>
      <c r="I136" s="7">
        <v>27.75</v>
      </c>
    </row>
    <row r="137" spans="1:9" ht="24" x14ac:dyDescent="0.25">
      <c r="A137" s="2" t="s">
        <v>190</v>
      </c>
      <c r="B137" s="3" t="s">
        <v>191</v>
      </c>
      <c r="C137" s="4">
        <v>5000</v>
      </c>
      <c r="D137" s="4">
        <v>0</v>
      </c>
      <c r="E137" s="42">
        <v>5000</v>
      </c>
      <c r="F137" s="41"/>
      <c r="G137" s="41"/>
      <c r="H137" s="41"/>
      <c r="I137" s="4">
        <v>0</v>
      </c>
    </row>
    <row r="138" spans="1:9" x14ac:dyDescent="0.25">
      <c r="A138" s="5" t="s">
        <v>25</v>
      </c>
      <c r="B138" s="6" t="s">
        <v>26</v>
      </c>
      <c r="C138" s="7">
        <v>5000</v>
      </c>
      <c r="D138" s="7">
        <v>0</v>
      </c>
      <c r="E138" s="40">
        <v>5000</v>
      </c>
      <c r="F138" s="41"/>
      <c r="G138" s="41"/>
      <c r="H138" s="41"/>
      <c r="I138" s="7">
        <v>0</v>
      </c>
    </row>
    <row r="139" spans="1:9" x14ac:dyDescent="0.25">
      <c r="A139" s="2" t="s">
        <v>192</v>
      </c>
      <c r="B139" s="3" t="s">
        <v>193</v>
      </c>
      <c r="C139" s="4">
        <v>800</v>
      </c>
      <c r="D139" s="4">
        <v>730</v>
      </c>
      <c r="E139" s="42">
        <v>70</v>
      </c>
      <c r="F139" s="41"/>
      <c r="G139" s="41"/>
      <c r="H139" s="41"/>
      <c r="I139" s="4">
        <v>91.25</v>
      </c>
    </row>
    <row r="140" spans="1:9" x14ac:dyDescent="0.25">
      <c r="A140" s="5" t="s">
        <v>25</v>
      </c>
      <c r="B140" s="6" t="s">
        <v>26</v>
      </c>
      <c r="C140" s="7">
        <v>800</v>
      </c>
      <c r="D140" s="7">
        <v>730</v>
      </c>
      <c r="E140" s="40">
        <v>70</v>
      </c>
      <c r="F140" s="41"/>
      <c r="G140" s="41"/>
      <c r="H140" s="41"/>
      <c r="I140" s="7">
        <v>91.25</v>
      </c>
    </row>
    <row r="141" spans="1:9" x14ac:dyDescent="0.25">
      <c r="A141" s="2" t="s">
        <v>194</v>
      </c>
      <c r="B141" s="3" t="s">
        <v>195</v>
      </c>
      <c r="C141" s="4">
        <v>25000</v>
      </c>
      <c r="D141" s="4">
        <v>12449.05</v>
      </c>
      <c r="E141" s="42">
        <v>12550.95</v>
      </c>
      <c r="F141" s="41"/>
      <c r="G141" s="41"/>
      <c r="H141" s="41"/>
      <c r="I141" s="4">
        <v>49.796199999999999</v>
      </c>
    </row>
    <row r="142" spans="1:9" x14ac:dyDescent="0.25">
      <c r="A142" s="5" t="s">
        <v>196</v>
      </c>
      <c r="B142" s="6" t="s">
        <v>197</v>
      </c>
      <c r="C142" s="7">
        <v>25000</v>
      </c>
      <c r="D142" s="7">
        <v>12449.05</v>
      </c>
      <c r="E142" s="40">
        <v>12550.95</v>
      </c>
      <c r="F142" s="41"/>
      <c r="G142" s="41"/>
      <c r="H142" s="41"/>
      <c r="I142" s="7">
        <v>49.796199999999999</v>
      </c>
    </row>
    <row r="143" spans="1:9" x14ac:dyDescent="0.25">
      <c r="A143" s="2" t="s">
        <v>198</v>
      </c>
      <c r="B143" s="3" t="s">
        <v>199</v>
      </c>
      <c r="C143" s="4">
        <v>4500</v>
      </c>
      <c r="D143" s="4">
        <v>627.15</v>
      </c>
      <c r="E143" s="42">
        <v>3872.85</v>
      </c>
      <c r="F143" s="41"/>
      <c r="G143" s="41"/>
      <c r="H143" s="41"/>
      <c r="I143" s="4">
        <v>13.936666666666667</v>
      </c>
    </row>
    <row r="144" spans="1:9" x14ac:dyDescent="0.25">
      <c r="A144" s="5" t="s">
        <v>196</v>
      </c>
      <c r="B144" s="6" t="s">
        <v>197</v>
      </c>
      <c r="C144" s="7">
        <v>4500</v>
      </c>
      <c r="D144" s="7">
        <v>627.15</v>
      </c>
      <c r="E144" s="40">
        <v>3872.85</v>
      </c>
      <c r="F144" s="41"/>
      <c r="G144" s="41"/>
      <c r="H144" s="41"/>
      <c r="I144" s="7">
        <v>13.936666666666667</v>
      </c>
    </row>
    <row r="145" spans="1:9" x14ac:dyDescent="0.25">
      <c r="A145" s="17" t="s">
        <v>200</v>
      </c>
      <c r="B145" s="18" t="s">
        <v>201</v>
      </c>
      <c r="C145" s="19">
        <v>33000</v>
      </c>
      <c r="D145" s="19">
        <v>10269.450000000001</v>
      </c>
      <c r="E145" s="49">
        <v>22730.55</v>
      </c>
      <c r="F145" s="50"/>
      <c r="G145" s="50"/>
      <c r="H145" s="50"/>
      <c r="I145" s="19">
        <v>31.119545454545456</v>
      </c>
    </row>
    <row r="146" spans="1:9" x14ac:dyDescent="0.25">
      <c r="A146" s="2" t="s">
        <v>202</v>
      </c>
      <c r="B146" s="3" t="s">
        <v>203</v>
      </c>
      <c r="C146" s="4">
        <v>15000</v>
      </c>
      <c r="D146" s="4">
        <v>5510</v>
      </c>
      <c r="E146" s="42">
        <v>9490</v>
      </c>
      <c r="F146" s="41"/>
      <c r="G146" s="41"/>
      <c r="H146" s="41"/>
      <c r="I146" s="4">
        <v>36.733333333333334</v>
      </c>
    </row>
    <row r="147" spans="1:9" x14ac:dyDescent="0.25">
      <c r="A147" s="5" t="s">
        <v>196</v>
      </c>
      <c r="B147" s="6" t="s">
        <v>197</v>
      </c>
      <c r="C147" s="7">
        <v>15000</v>
      </c>
      <c r="D147" s="7">
        <v>5510</v>
      </c>
      <c r="E147" s="40">
        <v>9490</v>
      </c>
      <c r="F147" s="41"/>
      <c r="G147" s="41"/>
      <c r="H147" s="41"/>
      <c r="I147" s="7">
        <v>36.733333333333334</v>
      </c>
    </row>
    <row r="148" spans="1:9" x14ac:dyDescent="0.25">
      <c r="A148" s="2" t="s">
        <v>204</v>
      </c>
      <c r="B148" s="3" t="s">
        <v>205</v>
      </c>
      <c r="C148" s="4">
        <v>8000</v>
      </c>
      <c r="D148" s="4">
        <v>1327.25</v>
      </c>
      <c r="E148" s="42">
        <v>6672.75</v>
      </c>
      <c r="F148" s="41"/>
      <c r="G148" s="41"/>
      <c r="H148" s="41"/>
      <c r="I148" s="4">
        <v>16.590624999999999</v>
      </c>
    </row>
    <row r="149" spans="1:9" x14ac:dyDescent="0.25">
      <c r="A149" s="5" t="s">
        <v>196</v>
      </c>
      <c r="B149" s="6" t="s">
        <v>197</v>
      </c>
      <c r="C149" s="7">
        <v>8000</v>
      </c>
      <c r="D149" s="7">
        <v>1327.25</v>
      </c>
      <c r="E149" s="40">
        <v>6672.75</v>
      </c>
      <c r="F149" s="41"/>
      <c r="G149" s="41"/>
      <c r="H149" s="41"/>
      <c r="I149" s="7">
        <v>16.590624999999999</v>
      </c>
    </row>
    <row r="150" spans="1:9" x14ac:dyDescent="0.25">
      <c r="A150" s="2" t="s">
        <v>206</v>
      </c>
      <c r="B150" s="3" t="s">
        <v>207</v>
      </c>
      <c r="C150" s="4">
        <v>10000</v>
      </c>
      <c r="D150" s="4">
        <v>3432.2</v>
      </c>
      <c r="E150" s="42">
        <v>6567.8</v>
      </c>
      <c r="F150" s="41"/>
      <c r="G150" s="41"/>
      <c r="H150" s="41"/>
      <c r="I150" s="4">
        <v>34.322000000000003</v>
      </c>
    </row>
    <row r="151" spans="1:9" x14ac:dyDescent="0.25">
      <c r="A151" s="5" t="s">
        <v>196</v>
      </c>
      <c r="B151" s="6" t="s">
        <v>197</v>
      </c>
      <c r="C151" s="7">
        <v>10000</v>
      </c>
      <c r="D151" s="7">
        <v>3432.2</v>
      </c>
      <c r="E151" s="40">
        <v>6567.8</v>
      </c>
      <c r="F151" s="41"/>
      <c r="G151" s="41"/>
      <c r="H151" s="41"/>
      <c r="I151" s="7">
        <v>34.322000000000003</v>
      </c>
    </row>
    <row r="152" spans="1:9" x14ac:dyDescent="0.25">
      <c r="A152" s="17" t="s">
        <v>208</v>
      </c>
      <c r="B152" s="18" t="s">
        <v>209</v>
      </c>
      <c r="C152" s="19">
        <v>51000</v>
      </c>
      <c r="D152" s="19">
        <v>24500</v>
      </c>
      <c r="E152" s="49">
        <v>26500</v>
      </c>
      <c r="F152" s="50"/>
      <c r="G152" s="50"/>
      <c r="H152" s="50"/>
      <c r="I152" s="19">
        <v>48.03921568627451</v>
      </c>
    </row>
    <row r="153" spans="1:9" x14ac:dyDescent="0.25">
      <c r="A153" s="2" t="s">
        <v>210</v>
      </c>
      <c r="B153" s="3" t="s">
        <v>211</v>
      </c>
      <c r="C153" s="4">
        <v>40000</v>
      </c>
      <c r="D153" s="4">
        <v>19000</v>
      </c>
      <c r="E153" s="42">
        <v>21000</v>
      </c>
      <c r="F153" s="41"/>
      <c r="G153" s="41"/>
      <c r="H153" s="41"/>
      <c r="I153" s="4">
        <v>47.5</v>
      </c>
    </row>
    <row r="154" spans="1:9" x14ac:dyDescent="0.25">
      <c r="A154" s="5" t="s">
        <v>25</v>
      </c>
      <c r="B154" s="6" t="s">
        <v>26</v>
      </c>
      <c r="C154" s="7">
        <v>40000</v>
      </c>
      <c r="D154" s="7">
        <v>19000</v>
      </c>
      <c r="E154" s="40">
        <v>21000</v>
      </c>
      <c r="F154" s="41"/>
      <c r="G154" s="41"/>
      <c r="H154" s="41"/>
      <c r="I154" s="7">
        <v>47.5</v>
      </c>
    </row>
    <row r="155" spans="1:9" x14ac:dyDescent="0.25">
      <c r="A155" s="2" t="s">
        <v>212</v>
      </c>
      <c r="B155" s="3" t="s">
        <v>213</v>
      </c>
      <c r="C155" s="4">
        <v>5000</v>
      </c>
      <c r="D155" s="4">
        <v>2500</v>
      </c>
      <c r="E155" s="42">
        <v>2500</v>
      </c>
      <c r="F155" s="41"/>
      <c r="G155" s="41"/>
      <c r="H155" s="41"/>
      <c r="I155" s="4">
        <v>50</v>
      </c>
    </row>
    <row r="156" spans="1:9" x14ac:dyDescent="0.25">
      <c r="A156" s="5" t="s">
        <v>25</v>
      </c>
      <c r="B156" s="6" t="s">
        <v>26</v>
      </c>
      <c r="C156" s="7">
        <v>5000</v>
      </c>
      <c r="D156" s="7">
        <v>2500</v>
      </c>
      <c r="E156" s="40">
        <v>2500</v>
      </c>
      <c r="F156" s="41"/>
      <c r="G156" s="41"/>
      <c r="H156" s="41"/>
      <c r="I156" s="7">
        <v>50</v>
      </c>
    </row>
    <row r="157" spans="1:9" x14ac:dyDescent="0.25">
      <c r="A157" s="2" t="s">
        <v>214</v>
      </c>
      <c r="B157" s="3" t="s">
        <v>215</v>
      </c>
      <c r="C157" s="4">
        <v>2000</v>
      </c>
      <c r="D157" s="4">
        <v>1000</v>
      </c>
      <c r="E157" s="42">
        <v>1000</v>
      </c>
      <c r="F157" s="41"/>
      <c r="G157" s="41"/>
      <c r="H157" s="41"/>
      <c r="I157" s="4">
        <v>50</v>
      </c>
    </row>
    <row r="158" spans="1:9" x14ac:dyDescent="0.25">
      <c r="A158" s="5" t="s">
        <v>25</v>
      </c>
      <c r="B158" s="6" t="s">
        <v>26</v>
      </c>
      <c r="C158" s="7">
        <v>2000</v>
      </c>
      <c r="D158" s="7">
        <v>1000</v>
      </c>
      <c r="E158" s="40">
        <v>1000</v>
      </c>
      <c r="F158" s="41"/>
      <c r="G158" s="41"/>
      <c r="H158" s="41"/>
      <c r="I158" s="7">
        <v>50</v>
      </c>
    </row>
    <row r="159" spans="1:9" x14ac:dyDescent="0.25">
      <c r="A159" s="2" t="s">
        <v>216</v>
      </c>
      <c r="B159" s="3" t="s">
        <v>217</v>
      </c>
      <c r="C159" s="4">
        <v>1000</v>
      </c>
      <c r="D159" s="4">
        <v>1000</v>
      </c>
      <c r="E159" s="42">
        <v>0</v>
      </c>
      <c r="F159" s="41"/>
      <c r="G159" s="41"/>
      <c r="H159" s="41"/>
      <c r="I159" s="4">
        <v>100</v>
      </c>
    </row>
    <row r="160" spans="1:9" x14ac:dyDescent="0.25">
      <c r="A160" s="5" t="s">
        <v>25</v>
      </c>
      <c r="B160" s="6" t="s">
        <v>26</v>
      </c>
      <c r="C160" s="7">
        <v>1000</v>
      </c>
      <c r="D160" s="7">
        <v>1000</v>
      </c>
      <c r="E160" s="40">
        <v>0</v>
      </c>
      <c r="F160" s="41"/>
      <c r="G160" s="41"/>
      <c r="H160" s="41"/>
      <c r="I160" s="7">
        <v>100</v>
      </c>
    </row>
    <row r="161" spans="1:9" x14ac:dyDescent="0.25">
      <c r="A161" s="2" t="s">
        <v>218</v>
      </c>
      <c r="B161" s="3" t="s">
        <v>219</v>
      </c>
      <c r="C161" s="4">
        <v>2000</v>
      </c>
      <c r="D161" s="4">
        <v>0</v>
      </c>
      <c r="E161" s="42">
        <v>2000</v>
      </c>
      <c r="F161" s="41"/>
      <c r="G161" s="41"/>
      <c r="H161" s="41"/>
      <c r="I161" s="4">
        <v>0</v>
      </c>
    </row>
    <row r="162" spans="1:9" x14ac:dyDescent="0.25">
      <c r="A162" s="5" t="s">
        <v>25</v>
      </c>
      <c r="B162" s="6" t="s">
        <v>26</v>
      </c>
      <c r="C162" s="7">
        <v>2000</v>
      </c>
      <c r="D162" s="7">
        <v>0</v>
      </c>
      <c r="E162" s="40">
        <v>2000</v>
      </c>
      <c r="F162" s="41"/>
      <c r="G162" s="41"/>
      <c r="H162" s="41"/>
      <c r="I162" s="7">
        <v>0</v>
      </c>
    </row>
    <row r="163" spans="1:9" x14ac:dyDescent="0.25">
      <c r="A163" s="2" t="s">
        <v>220</v>
      </c>
      <c r="B163" s="3" t="s">
        <v>221</v>
      </c>
      <c r="C163" s="4">
        <v>1000</v>
      </c>
      <c r="D163" s="4">
        <v>1000</v>
      </c>
      <c r="E163" s="42">
        <v>0</v>
      </c>
      <c r="F163" s="41"/>
      <c r="G163" s="41"/>
      <c r="H163" s="41"/>
      <c r="I163" s="4">
        <v>100</v>
      </c>
    </row>
    <row r="164" spans="1:9" x14ac:dyDescent="0.25">
      <c r="A164" s="5" t="s">
        <v>25</v>
      </c>
      <c r="B164" s="6" t="s">
        <v>26</v>
      </c>
      <c r="C164" s="7">
        <v>1000</v>
      </c>
      <c r="D164" s="7">
        <v>1000</v>
      </c>
      <c r="E164" s="40">
        <v>0</v>
      </c>
      <c r="F164" s="41"/>
      <c r="G164" s="41"/>
      <c r="H164" s="41"/>
      <c r="I164" s="7">
        <v>100</v>
      </c>
    </row>
    <row r="165" spans="1:9" x14ac:dyDescent="0.25">
      <c r="A165" s="17" t="s">
        <v>222</v>
      </c>
      <c r="B165" s="18" t="s">
        <v>223</v>
      </c>
      <c r="C165" s="19">
        <v>63200</v>
      </c>
      <c r="D165" s="19">
        <v>13675.88</v>
      </c>
      <c r="E165" s="49">
        <v>49524.12</v>
      </c>
      <c r="F165" s="50"/>
      <c r="G165" s="50"/>
      <c r="H165" s="50"/>
      <c r="I165" s="19">
        <v>21.639050632911392</v>
      </c>
    </row>
    <row r="166" spans="1:9" x14ac:dyDescent="0.25">
      <c r="A166" s="2" t="s">
        <v>224</v>
      </c>
      <c r="B166" s="3" t="s">
        <v>225</v>
      </c>
      <c r="C166" s="4">
        <v>20000</v>
      </c>
      <c r="D166" s="4">
        <v>0</v>
      </c>
      <c r="E166" s="42">
        <v>20000</v>
      </c>
      <c r="F166" s="41"/>
      <c r="G166" s="41"/>
      <c r="H166" s="41"/>
      <c r="I166" s="4">
        <v>0</v>
      </c>
    </row>
    <row r="167" spans="1:9" x14ac:dyDescent="0.25">
      <c r="A167" s="5" t="s">
        <v>60</v>
      </c>
      <c r="B167" s="6" t="s">
        <v>61</v>
      </c>
      <c r="C167" s="7">
        <v>20000</v>
      </c>
      <c r="D167" s="7">
        <v>0</v>
      </c>
      <c r="E167" s="40">
        <v>20000</v>
      </c>
      <c r="F167" s="41"/>
      <c r="G167" s="41"/>
      <c r="H167" s="41"/>
      <c r="I167" s="7">
        <v>0</v>
      </c>
    </row>
    <row r="168" spans="1:9" x14ac:dyDescent="0.25">
      <c r="A168" s="2" t="s">
        <v>226</v>
      </c>
      <c r="B168" s="3" t="s">
        <v>227</v>
      </c>
      <c r="C168" s="4">
        <v>3200</v>
      </c>
      <c r="D168" s="4">
        <v>0</v>
      </c>
      <c r="E168" s="42">
        <v>3200</v>
      </c>
      <c r="F168" s="41"/>
      <c r="G168" s="41"/>
      <c r="H168" s="41"/>
      <c r="I168" s="4">
        <v>0</v>
      </c>
    </row>
    <row r="169" spans="1:9" x14ac:dyDescent="0.25">
      <c r="A169" s="5" t="s">
        <v>60</v>
      </c>
      <c r="B169" s="6" t="s">
        <v>61</v>
      </c>
      <c r="C169" s="7">
        <v>3200</v>
      </c>
      <c r="D169" s="7">
        <v>0</v>
      </c>
      <c r="E169" s="40">
        <v>3200</v>
      </c>
      <c r="F169" s="41"/>
      <c r="G169" s="41"/>
      <c r="H169" s="41"/>
      <c r="I169" s="7">
        <v>0</v>
      </c>
    </row>
    <row r="170" spans="1:9" x14ac:dyDescent="0.25">
      <c r="A170" s="2" t="s">
        <v>228</v>
      </c>
      <c r="B170" s="3" t="s">
        <v>229</v>
      </c>
      <c r="C170" s="4">
        <v>5000</v>
      </c>
      <c r="D170" s="4">
        <v>897.75</v>
      </c>
      <c r="E170" s="42">
        <v>4102.25</v>
      </c>
      <c r="F170" s="41"/>
      <c r="G170" s="41"/>
      <c r="H170" s="41"/>
      <c r="I170" s="4">
        <v>17.954999999999998</v>
      </c>
    </row>
    <row r="171" spans="1:9" x14ac:dyDescent="0.25">
      <c r="A171" s="5" t="s">
        <v>60</v>
      </c>
      <c r="B171" s="6" t="s">
        <v>61</v>
      </c>
      <c r="C171" s="7">
        <v>5000</v>
      </c>
      <c r="D171" s="7">
        <v>897.75</v>
      </c>
      <c r="E171" s="40">
        <v>4102.25</v>
      </c>
      <c r="F171" s="41"/>
      <c r="G171" s="41"/>
      <c r="H171" s="41"/>
      <c r="I171" s="7">
        <v>17.954999999999998</v>
      </c>
    </row>
    <row r="172" spans="1:9" x14ac:dyDescent="0.25">
      <c r="A172" s="2" t="s">
        <v>230</v>
      </c>
      <c r="B172" s="3" t="s">
        <v>231</v>
      </c>
      <c r="C172" s="4">
        <v>3000</v>
      </c>
      <c r="D172" s="4">
        <v>0</v>
      </c>
      <c r="E172" s="42">
        <v>3000</v>
      </c>
      <c r="F172" s="41"/>
      <c r="G172" s="41"/>
      <c r="H172" s="41"/>
      <c r="I172" s="4">
        <v>0</v>
      </c>
    </row>
    <row r="173" spans="1:9" x14ac:dyDescent="0.25">
      <c r="A173" s="5" t="s">
        <v>60</v>
      </c>
      <c r="B173" s="6" t="s">
        <v>61</v>
      </c>
      <c r="C173" s="7">
        <v>3000</v>
      </c>
      <c r="D173" s="7">
        <v>0</v>
      </c>
      <c r="E173" s="40">
        <v>3000</v>
      </c>
      <c r="F173" s="41"/>
      <c r="G173" s="41"/>
      <c r="H173" s="41"/>
      <c r="I173" s="7">
        <v>0</v>
      </c>
    </row>
    <row r="174" spans="1:9" x14ac:dyDescent="0.25">
      <c r="A174" s="2" t="s">
        <v>232</v>
      </c>
      <c r="B174" s="3" t="s">
        <v>233</v>
      </c>
      <c r="C174" s="4">
        <v>32000</v>
      </c>
      <c r="D174" s="4">
        <v>12778.13</v>
      </c>
      <c r="E174" s="42">
        <v>19221.87</v>
      </c>
      <c r="F174" s="41"/>
      <c r="G174" s="41"/>
      <c r="H174" s="41"/>
      <c r="I174" s="4">
        <v>39.931656250000003</v>
      </c>
    </row>
    <row r="175" spans="1:9" ht="24" x14ac:dyDescent="0.25">
      <c r="A175" s="5" t="s">
        <v>100</v>
      </c>
      <c r="B175" s="6" t="s">
        <v>101</v>
      </c>
      <c r="C175" s="7">
        <v>32000</v>
      </c>
      <c r="D175" s="7">
        <v>12778.13</v>
      </c>
      <c r="E175" s="40">
        <v>19221.87</v>
      </c>
      <c r="F175" s="41"/>
      <c r="G175" s="41"/>
      <c r="H175" s="41"/>
      <c r="I175" s="7">
        <v>39.931656250000003</v>
      </c>
    </row>
    <row r="176" spans="1:9" x14ac:dyDescent="0.25">
      <c r="A176" s="17" t="s">
        <v>234</v>
      </c>
      <c r="B176" s="18" t="s">
        <v>235</v>
      </c>
      <c r="C176" s="19">
        <v>14500</v>
      </c>
      <c r="D176" s="19">
        <v>9000</v>
      </c>
      <c r="E176" s="49">
        <v>5500</v>
      </c>
      <c r="F176" s="50"/>
      <c r="G176" s="50"/>
      <c r="H176" s="50"/>
      <c r="I176" s="19">
        <v>62.068965517241381</v>
      </c>
    </row>
    <row r="177" spans="1:9" x14ac:dyDescent="0.25">
      <c r="A177" s="2" t="s">
        <v>236</v>
      </c>
      <c r="B177" s="3" t="s">
        <v>237</v>
      </c>
      <c r="C177" s="4">
        <v>7000</v>
      </c>
      <c r="D177" s="4">
        <v>4500</v>
      </c>
      <c r="E177" s="42">
        <v>2500</v>
      </c>
      <c r="F177" s="41"/>
      <c r="G177" s="41"/>
      <c r="H177" s="41"/>
      <c r="I177" s="4">
        <v>64.285714285714292</v>
      </c>
    </row>
    <row r="178" spans="1:9" x14ac:dyDescent="0.25">
      <c r="A178" s="5" t="s">
        <v>25</v>
      </c>
      <c r="B178" s="6" t="s">
        <v>26</v>
      </c>
      <c r="C178" s="7">
        <v>7000</v>
      </c>
      <c r="D178" s="7">
        <v>4500</v>
      </c>
      <c r="E178" s="40">
        <v>2500</v>
      </c>
      <c r="F178" s="41"/>
      <c r="G178" s="41"/>
      <c r="H178" s="41"/>
      <c r="I178" s="7">
        <v>64.285714285714292</v>
      </c>
    </row>
    <row r="179" spans="1:9" x14ac:dyDescent="0.25">
      <c r="A179" s="2" t="s">
        <v>238</v>
      </c>
      <c r="B179" s="3" t="s">
        <v>239</v>
      </c>
      <c r="C179" s="4">
        <v>7000</v>
      </c>
      <c r="D179" s="4">
        <v>4500</v>
      </c>
      <c r="E179" s="42">
        <v>2500</v>
      </c>
      <c r="F179" s="41"/>
      <c r="G179" s="41"/>
      <c r="H179" s="41"/>
      <c r="I179" s="4">
        <v>64.285714285714292</v>
      </c>
    </row>
    <row r="180" spans="1:9" x14ac:dyDescent="0.25">
      <c r="A180" s="5" t="s">
        <v>25</v>
      </c>
      <c r="B180" s="6" t="s">
        <v>26</v>
      </c>
      <c r="C180" s="7">
        <v>7000</v>
      </c>
      <c r="D180" s="7">
        <v>4500</v>
      </c>
      <c r="E180" s="40">
        <v>2500</v>
      </c>
      <c r="F180" s="41"/>
      <c r="G180" s="41"/>
      <c r="H180" s="41"/>
      <c r="I180" s="7">
        <v>64.285714285714292</v>
      </c>
    </row>
    <row r="181" spans="1:9" x14ac:dyDescent="0.25">
      <c r="A181" s="2" t="s">
        <v>240</v>
      </c>
      <c r="B181" s="3" t="s">
        <v>241</v>
      </c>
      <c r="C181" s="4">
        <v>500</v>
      </c>
      <c r="D181" s="4">
        <v>0</v>
      </c>
      <c r="E181" s="42">
        <v>500</v>
      </c>
      <c r="F181" s="41"/>
      <c r="G181" s="41"/>
      <c r="H181" s="41"/>
      <c r="I181" s="4">
        <v>0</v>
      </c>
    </row>
    <row r="182" spans="1:9" x14ac:dyDescent="0.25">
      <c r="A182" s="5" t="s">
        <v>25</v>
      </c>
      <c r="B182" s="6" t="s">
        <v>26</v>
      </c>
      <c r="C182" s="7">
        <v>500</v>
      </c>
      <c r="D182" s="7">
        <v>0</v>
      </c>
      <c r="E182" s="40">
        <v>500</v>
      </c>
      <c r="F182" s="41"/>
      <c r="G182" s="41"/>
      <c r="H182" s="41"/>
      <c r="I182" s="7">
        <v>0</v>
      </c>
    </row>
    <row r="183" spans="1:9" x14ac:dyDescent="0.25">
      <c r="A183" s="17" t="s">
        <v>242</v>
      </c>
      <c r="B183" s="18" t="s">
        <v>243</v>
      </c>
      <c r="C183" s="19">
        <v>15319</v>
      </c>
      <c r="D183" s="19">
        <v>3481.59</v>
      </c>
      <c r="E183" s="49">
        <v>11837.41</v>
      </c>
      <c r="F183" s="50"/>
      <c r="G183" s="50"/>
      <c r="H183" s="50"/>
      <c r="I183" s="19">
        <v>22.727266792871596</v>
      </c>
    </row>
    <row r="184" spans="1:9" x14ac:dyDescent="0.25">
      <c r="A184" s="2" t="s">
        <v>244</v>
      </c>
      <c r="B184" s="3" t="s">
        <v>245</v>
      </c>
      <c r="C184" s="4">
        <v>2000</v>
      </c>
      <c r="D184" s="4">
        <v>0</v>
      </c>
      <c r="E184" s="42">
        <v>2000</v>
      </c>
      <c r="F184" s="41"/>
      <c r="G184" s="41"/>
      <c r="H184" s="41"/>
      <c r="I184" s="4">
        <v>0</v>
      </c>
    </row>
    <row r="185" spans="1:9" x14ac:dyDescent="0.25">
      <c r="A185" s="5" t="s">
        <v>25</v>
      </c>
      <c r="B185" s="6" t="s">
        <v>26</v>
      </c>
      <c r="C185" s="7">
        <v>2000</v>
      </c>
      <c r="D185" s="7">
        <v>0</v>
      </c>
      <c r="E185" s="40">
        <v>2000</v>
      </c>
      <c r="F185" s="41"/>
      <c r="G185" s="41"/>
      <c r="H185" s="41"/>
      <c r="I185" s="7">
        <v>0</v>
      </c>
    </row>
    <row r="186" spans="1:9" x14ac:dyDescent="0.25">
      <c r="A186" s="2" t="s">
        <v>246</v>
      </c>
      <c r="B186" s="3" t="s">
        <v>247</v>
      </c>
      <c r="C186" s="4">
        <v>500</v>
      </c>
      <c r="D186" s="4">
        <v>456.6</v>
      </c>
      <c r="E186" s="42">
        <v>43.4</v>
      </c>
      <c r="F186" s="41"/>
      <c r="G186" s="41"/>
      <c r="H186" s="41"/>
      <c r="I186" s="4">
        <v>91.32</v>
      </c>
    </row>
    <row r="187" spans="1:9" x14ac:dyDescent="0.25">
      <c r="A187" s="5" t="s">
        <v>248</v>
      </c>
      <c r="B187" s="6" t="s">
        <v>249</v>
      </c>
      <c r="C187" s="7">
        <v>500</v>
      </c>
      <c r="D187" s="7">
        <v>456.6</v>
      </c>
      <c r="E187" s="40">
        <v>43.4</v>
      </c>
      <c r="F187" s="41"/>
      <c r="G187" s="41"/>
      <c r="H187" s="41"/>
      <c r="I187" s="7">
        <v>91.32</v>
      </c>
    </row>
    <row r="188" spans="1:9" x14ac:dyDescent="0.25">
      <c r="A188" s="2" t="s">
        <v>250</v>
      </c>
      <c r="B188" s="3" t="s">
        <v>251</v>
      </c>
      <c r="C188" s="4">
        <v>3319</v>
      </c>
      <c r="D188" s="4">
        <v>1924.99</v>
      </c>
      <c r="E188" s="42">
        <v>1394.01</v>
      </c>
      <c r="F188" s="41"/>
      <c r="G188" s="41"/>
      <c r="H188" s="41"/>
      <c r="I188" s="4">
        <v>57.999096113287138</v>
      </c>
    </row>
    <row r="189" spans="1:9" x14ac:dyDescent="0.25">
      <c r="A189" s="5" t="s">
        <v>25</v>
      </c>
      <c r="B189" s="6" t="s">
        <v>26</v>
      </c>
      <c r="C189" s="7">
        <v>3319</v>
      </c>
      <c r="D189" s="7">
        <v>1924.99</v>
      </c>
      <c r="E189" s="40">
        <v>1394.01</v>
      </c>
      <c r="F189" s="41"/>
      <c r="G189" s="41"/>
      <c r="H189" s="41"/>
      <c r="I189" s="7">
        <v>57.999096113287138</v>
      </c>
    </row>
    <row r="190" spans="1:9" x14ac:dyDescent="0.25">
      <c r="A190" s="2" t="s">
        <v>252</v>
      </c>
      <c r="B190" s="3" t="s">
        <v>253</v>
      </c>
      <c r="C190" s="4">
        <v>1000</v>
      </c>
      <c r="D190" s="4">
        <v>0</v>
      </c>
      <c r="E190" s="42">
        <v>1000</v>
      </c>
      <c r="F190" s="41"/>
      <c r="G190" s="41"/>
      <c r="H190" s="41"/>
      <c r="I190" s="4">
        <v>0</v>
      </c>
    </row>
    <row r="191" spans="1:9" x14ac:dyDescent="0.25">
      <c r="A191" s="5" t="s">
        <v>25</v>
      </c>
      <c r="B191" s="6" t="s">
        <v>26</v>
      </c>
      <c r="C191" s="7">
        <v>1000</v>
      </c>
      <c r="D191" s="7">
        <v>0</v>
      </c>
      <c r="E191" s="40">
        <v>1000</v>
      </c>
      <c r="F191" s="41"/>
      <c r="G191" s="41"/>
      <c r="H191" s="41"/>
      <c r="I191" s="7">
        <v>0</v>
      </c>
    </row>
    <row r="192" spans="1:9" x14ac:dyDescent="0.25">
      <c r="A192" s="2" t="s">
        <v>254</v>
      </c>
      <c r="B192" s="3" t="s">
        <v>255</v>
      </c>
      <c r="C192" s="4">
        <v>1000</v>
      </c>
      <c r="D192" s="4">
        <v>1000</v>
      </c>
      <c r="E192" s="42">
        <v>0</v>
      </c>
      <c r="F192" s="41"/>
      <c r="G192" s="41"/>
      <c r="H192" s="41"/>
      <c r="I192" s="4">
        <v>100</v>
      </c>
    </row>
    <row r="193" spans="1:9" x14ac:dyDescent="0.25">
      <c r="A193" s="5" t="s">
        <v>25</v>
      </c>
      <c r="B193" s="6" t="s">
        <v>26</v>
      </c>
      <c r="C193" s="7">
        <v>1000</v>
      </c>
      <c r="D193" s="7">
        <v>1000</v>
      </c>
      <c r="E193" s="40">
        <v>0</v>
      </c>
      <c r="F193" s="41"/>
      <c r="G193" s="41"/>
      <c r="H193" s="41"/>
      <c r="I193" s="7">
        <v>100</v>
      </c>
    </row>
    <row r="194" spans="1:9" x14ac:dyDescent="0.25">
      <c r="A194" s="2" t="s">
        <v>256</v>
      </c>
      <c r="B194" s="3" t="s">
        <v>257</v>
      </c>
      <c r="C194" s="4">
        <v>4500</v>
      </c>
      <c r="D194" s="4">
        <v>0</v>
      </c>
      <c r="E194" s="42">
        <v>4500</v>
      </c>
      <c r="F194" s="41"/>
      <c r="G194" s="41"/>
      <c r="H194" s="41"/>
      <c r="I194" s="4">
        <v>0</v>
      </c>
    </row>
    <row r="195" spans="1:9" x14ac:dyDescent="0.25">
      <c r="A195" s="5" t="s">
        <v>25</v>
      </c>
      <c r="B195" s="6" t="s">
        <v>26</v>
      </c>
      <c r="C195" s="7">
        <v>4500</v>
      </c>
      <c r="D195" s="7">
        <v>0</v>
      </c>
      <c r="E195" s="40">
        <v>4500</v>
      </c>
      <c r="F195" s="41"/>
      <c r="G195" s="41"/>
      <c r="H195" s="41"/>
      <c r="I195" s="7">
        <v>0</v>
      </c>
    </row>
    <row r="196" spans="1:9" x14ac:dyDescent="0.25">
      <c r="A196" s="2" t="s">
        <v>258</v>
      </c>
      <c r="B196" s="3" t="s">
        <v>259</v>
      </c>
      <c r="C196" s="4">
        <v>1000</v>
      </c>
      <c r="D196" s="4">
        <v>100</v>
      </c>
      <c r="E196" s="42">
        <v>900</v>
      </c>
      <c r="F196" s="41"/>
      <c r="G196" s="41"/>
      <c r="H196" s="41"/>
      <c r="I196" s="4">
        <v>10</v>
      </c>
    </row>
    <row r="197" spans="1:9" x14ac:dyDescent="0.25">
      <c r="A197" s="5" t="s">
        <v>25</v>
      </c>
      <c r="B197" s="6" t="s">
        <v>26</v>
      </c>
      <c r="C197" s="7">
        <v>1000</v>
      </c>
      <c r="D197" s="7">
        <v>100</v>
      </c>
      <c r="E197" s="40">
        <v>900</v>
      </c>
      <c r="F197" s="41"/>
      <c r="G197" s="41"/>
      <c r="H197" s="41"/>
      <c r="I197" s="7">
        <v>10</v>
      </c>
    </row>
    <row r="198" spans="1:9" x14ac:dyDescent="0.25">
      <c r="A198" s="2" t="s">
        <v>260</v>
      </c>
      <c r="B198" s="3" t="s">
        <v>261</v>
      </c>
      <c r="C198" s="4">
        <v>2000</v>
      </c>
      <c r="D198" s="4">
        <v>0</v>
      </c>
      <c r="E198" s="42">
        <v>2000</v>
      </c>
      <c r="F198" s="41"/>
      <c r="G198" s="41"/>
      <c r="H198" s="41"/>
      <c r="I198" s="4">
        <v>0</v>
      </c>
    </row>
    <row r="199" spans="1:9" x14ac:dyDescent="0.25">
      <c r="A199" s="5" t="s">
        <v>25</v>
      </c>
      <c r="B199" s="6" t="s">
        <v>26</v>
      </c>
      <c r="C199" s="7">
        <v>2000</v>
      </c>
      <c r="D199" s="7">
        <v>0</v>
      </c>
      <c r="E199" s="40">
        <v>2000</v>
      </c>
      <c r="F199" s="41"/>
      <c r="G199" s="41"/>
      <c r="H199" s="41"/>
      <c r="I199" s="7">
        <v>0</v>
      </c>
    </row>
    <row r="200" spans="1:9" x14ac:dyDescent="0.25">
      <c r="A200" s="17" t="s">
        <v>262</v>
      </c>
      <c r="B200" s="18" t="s">
        <v>263</v>
      </c>
      <c r="C200" s="19">
        <v>32156</v>
      </c>
      <c r="D200" s="19">
        <v>8262.75</v>
      </c>
      <c r="E200" s="49">
        <v>23893.25</v>
      </c>
      <c r="F200" s="50"/>
      <c r="G200" s="50"/>
      <c r="H200" s="50"/>
      <c r="I200" s="19">
        <v>25.695826595347679</v>
      </c>
    </row>
    <row r="201" spans="1:9" x14ac:dyDescent="0.25">
      <c r="A201" s="2" t="s">
        <v>264</v>
      </c>
      <c r="B201" s="3" t="s">
        <v>265</v>
      </c>
      <c r="C201" s="4">
        <v>12000</v>
      </c>
      <c r="D201" s="4">
        <v>2813.23</v>
      </c>
      <c r="E201" s="42">
        <v>9186.77</v>
      </c>
      <c r="F201" s="41"/>
      <c r="G201" s="41"/>
      <c r="H201" s="41"/>
      <c r="I201" s="4">
        <v>23.443583333333333</v>
      </c>
    </row>
    <row r="202" spans="1:9" x14ac:dyDescent="0.25">
      <c r="A202" s="5" t="s">
        <v>182</v>
      </c>
      <c r="B202" s="6" t="s">
        <v>183</v>
      </c>
      <c r="C202" s="7">
        <v>12000</v>
      </c>
      <c r="D202" s="7">
        <v>2813.23</v>
      </c>
      <c r="E202" s="40">
        <v>9186.77</v>
      </c>
      <c r="F202" s="41"/>
      <c r="G202" s="41"/>
      <c r="H202" s="41"/>
      <c r="I202" s="7">
        <v>23.443583333333333</v>
      </c>
    </row>
    <row r="203" spans="1:9" x14ac:dyDescent="0.25">
      <c r="A203" s="2" t="s">
        <v>266</v>
      </c>
      <c r="B203" s="3" t="s">
        <v>267</v>
      </c>
      <c r="C203" s="4">
        <v>12600</v>
      </c>
      <c r="D203" s="4">
        <v>4300</v>
      </c>
      <c r="E203" s="42">
        <v>8300</v>
      </c>
      <c r="F203" s="41"/>
      <c r="G203" s="41"/>
      <c r="H203" s="41"/>
      <c r="I203" s="4">
        <v>34.126984126984127</v>
      </c>
    </row>
    <row r="204" spans="1:9" x14ac:dyDescent="0.25">
      <c r="A204" s="5" t="s">
        <v>60</v>
      </c>
      <c r="B204" s="6" t="s">
        <v>61</v>
      </c>
      <c r="C204" s="7">
        <v>12600</v>
      </c>
      <c r="D204" s="7">
        <v>4300</v>
      </c>
      <c r="E204" s="40">
        <v>8300</v>
      </c>
      <c r="F204" s="41"/>
      <c r="G204" s="41"/>
      <c r="H204" s="41"/>
      <c r="I204" s="7">
        <v>34.126984126984127</v>
      </c>
    </row>
    <row r="205" spans="1:9" x14ac:dyDescent="0.25">
      <c r="A205" s="2" t="s">
        <v>268</v>
      </c>
      <c r="B205" s="3" t="s">
        <v>269</v>
      </c>
      <c r="C205" s="4">
        <v>3400</v>
      </c>
      <c r="D205" s="4">
        <v>824.52</v>
      </c>
      <c r="E205" s="42">
        <v>2575.48</v>
      </c>
      <c r="F205" s="41"/>
      <c r="G205" s="41"/>
      <c r="H205" s="41"/>
      <c r="I205" s="4">
        <v>24.250588235294117</v>
      </c>
    </row>
    <row r="206" spans="1:9" x14ac:dyDescent="0.25">
      <c r="A206" s="5" t="s">
        <v>182</v>
      </c>
      <c r="B206" s="6" t="s">
        <v>183</v>
      </c>
      <c r="C206" s="7">
        <v>3400</v>
      </c>
      <c r="D206" s="7">
        <v>824.52</v>
      </c>
      <c r="E206" s="40">
        <v>2575.48</v>
      </c>
      <c r="F206" s="41"/>
      <c r="G206" s="41"/>
      <c r="H206" s="41"/>
      <c r="I206" s="7">
        <v>24.250588235294117</v>
      </c>
    </row>
    <row r="207" spans="1:9" x14ac:dyDescent="0.25">
      <c r="A207" s="2" t="s">
        <v>270</v>
      </c>
      <c r="B207" s="3" t="s">
        <v>271</v>
      </c>
      <c r="C207" s="4">
        <v>2656</v>
      </c>
      <c r="D207" s="4">
        <v>0</v>
      </c>
      <c r="E207" s="42">
        <v>2656</v>
      </c>
      <c r="F207" s="41"/>
      <c r="G207" s="41"/>
      <c r="H207" s="41"/>
      <c r="I207" s="4">
        <v>0</v>
      </c>
    </row>
    <row r="208" spans="1:9" x14ac:dyDescent="0.25">
      <c r="A208" s="5" t="s">
        <v>25</v>
      </c>
      <c r="B208" s="6" t="s">
        <v>26</v>
      </c>
      <c r="C208" s="7">
        <v>2656</v>
      </c>
      <c r="D208" s="7">
        <v>0</v>
      </c>
      <c r="E208" s="40">
        <v>2656</v>
      </c>
      <c r="F208" s="41"/>
      <c r="G208" s="41"/>
      <c r="H208" s="41"/>
      <c r="I208" s="7">
        <v>0</v>
      </c>
    </row>
    <row r="209" spans="1:9" x14ac:dyDescent="0.25">
      <c r="A209" s="2" t="s">
        <v>272</v>
      </c>
      <c r="B209" s="3" t="s">
        <v>273</v>
      </c>
      <c r="C209" s="4">
        <v>1500</v>
      </c>
      <c r="D209" s="4">
        <v>325</v>
      </c>
      <c r="E209" s="42">
        <v>1175</v>
      </c>
      <c r="F209" s="41"/>
      <c r="G209" s="41"/>
      <c r="H209" s="41"/>
      <c r="I209" s="4">
        <v>21.666666666666668</v>
      </c>
    </row>
    <row r="210" spans="1:9" x14ac:dyDescent="0.25">
      <c r="A210" s="5" t="s">
        <v>182</v>
      </c>
      <c r="B210" s="6" t="s">
        <v>183</v>
      </c>
      <c r="C210" s="7">
        <v>1500</v>
      </c>
      <c r="D210" s="7">
        <v>325</v>
      </c>
      <c r="E210" s="40">
        <v>1175</v>
      </c>
      <c r="F210" s="41"/>
      <c r="G210" s="41"/>
      <c r="H210" s="41"/>
      <c r="I210" s="7">
        <v>21.666666666666668</v>
      </c>
    </row>
    <row r="211" spans="1:9" x14ac:dyDescent="0.25">
      <c r="A211" s="11" t="s">
        <v>274</v>
      </c>
      <c r="B211" s="12" t="s">
        <v>275</v>
      </c>
      <c r="C211" s="13">
        <v>476500</v>
      </c>
      <c r="D211" s="13">
        <f t="shared" ref="D211:E213" si="0">D212</f>
        <v>247616.44</v>
      </c>
      <c r="E211" s="43">
        <f t="shared" si="0"/>
        <v>228883.56</v>
      </c>
      <c r="F211" s="44"/>
      <c r="G211" s="44"/>
      <c r="H211" s="44"/>
      <c r="I211" s="31">
        <f>I212</f>
        <v>0.51965674711437571</v>
      </c>
    </row>
    <row r="212" spans="1:9" x14ac:dyDescent="0.25">
      <c r="A212" s="14" t="s">
        <v>276</v>
      </c>
      <c r="B212" s="15" t="s">
        <v>277</v>
      </c>
      <c r="C212" s="16">
        <v>476500</v>
      </c>
      <c r="D212" s="16">
        <f t="shared" si="0"/>
        <v>247616.44</v>
      </c>
      <c r="E212" s="45">
        <f t="shared" si="0"/>
        <v>228883.56</v>
      </c>
      <c r="F212" s="46"/>
      <c r="G212" s="46"/>
      <c r="H212" s="46"/>
      <c r="I212" s="32">
        <f>I213</f>
        <v>0.51965674711437571</v>
      </c>
    </row>
    <row r="213" spans="1:9" x14ac:dyDescent="0.25">
      <c r="A213" s="2" t="s">
        <v>278</v>
      </c>
      <c r="B213" s="3" t="s">
        <v>279</v>
      </c>
      <c r="C213" s="4">
        <v>476500</v>
      </c>
      <c r="D213" s="4">
        <f t="shared" si="0"/>
        <v>247616.44</v>
      </c>
      <c r="E213" s="42">
        <f t="shared" si="0"/>
        <v>228883.56</v>
      </c>
      <c r="F213" s="41"/>
      <c r="G213" s="41"/>
      <c r="H213" s="41"/>
      <c r="I213" s="26">
        <f>I214</f>
        <v>0.51965674711437571</v>
      </c>
    </row>
    <row r="214" spans="1:9" x14ac:dyDescent="0.25">
      <c r="A214" s="17" t="s">
        <v>262</v>
      </c>
      <c r="B214" s="18" t="s">
        <v>277</v>
      </c>
      <c r="C214" s="19">
        <v>476500</v>
      </c>
      <c r="D214" s="27">
        <f>D215</f>
        <v>247616.44</v>
      </c>
      <c r="E214" s="49">
        <f>E215+E226</f>
        <v>228883.56</v>
      </c>
      <c r="F214" s="50"/>
      <c r="G214" s="50"/>
      <c r="H214" s="50"/>
      <c r="I214" s="28">
        <f>D214/C214*100%</f>
        <v>0.51965674711437571</v>
      </c>
    </row>
    <row r="215" spans="1:9" x14ac:dyDescent="0.25">
      <c r="A215" s="2" t="s">
        <v>18</v>
      </c>
      <c r="B215" s="3" t="s">
        <v>280</v>
      </c>
      <c r="C215" s="4">
        <v>464500</v>
      </c>
      <c r="D215" s="4">
        <f>D216</f>
        <v>247616.44</v>
      </c>
      <c r="E215" s="42">
        <f>E216</f>
        <v>216883.56</v>
      </c>
      <c r="F215" s="41"/>
      <c r="G215" s="41"/>
      <c r="H215" s="41"/>
      <c r="I215" s="26">
        <f>I216</f>
        <v>0.53308167922497307</v>
      </c>
    </row>
    <row r="216" spans="1:9" x14ac:dyDescent="0.25">
      <c r="A216" s="2" t="s">
        <v>281</v>
      </c>
      <c r="B216" s="3" t="s">
        <v>277</v>
      </c>
      <c r="C216" s="4">
        <v>464500</v>
      </c>
      <c r="D216" s="4">
        <f>SUM(D217:D225)</f>
        <v>247616.44</v>
      </c>
      <c r="E216" s="42">
        <f>SUM(E217:H225)</f>
        <v>216883.56</v>
      </c>
      <c r="F216" s="41"/>
      <c r="G216" s="41"/>
      <c r="H216" s="41"/>
      <c r="I216" s="26">
        <f>D216/C216*100%</f>
        <v>0.53308167922497307</v>
      </c>
    </row>
    <row r="217" spans="1:9" x14ac:dyDescent="0.25">
      <c r="A217" s="5" t="s">
        <v>282</v>
      </c>
      <c r="B217" s="6" t="s">
        <v>283</v>
      </c>
      <c r="C217" s="7">
        <v>285000</v>
      </c>
      <c r="D217" s="7">
        <v>172654.8</v>
      </c>
      <c r="E217" s="51">
        <f>C217-D217</f>
        <v>112345.20000000001</v>
      </c>
      <c r="F217" s="52"/>
      <c r="G217" s="52"/>
      <c r="H217" s="53"/>
      <c r="I217" s="22">
        <f>D217/C217*100%</f>
        <v>0.60580631578947364</v>
      </c>
    </row>
    <row r="218" spans="1:9" x14ac:dyDescent="0.25">
      <c r="A218" s="5" t="s">
        <v>284</v>
      </c>
      <c r="B218" s="6" t="s">
        <v>35</v>
      </c>
      <c r="C218" s="7">
        <v>16000</v>
      </c>
      <c r="D218" s="7">
        <v>7518.68</v>
      </c>
      <c r="E218" s="51">
        <f t="shared" ref="E218:E225" si="1">C218-D218</f>
        <v>8481.32</v>
      </c>
      <c r="F218" s="52"/>
      <c r="G218" s="52"/>
      <c r="H218" s="53"/>
      <c r="I218" s="22">
        <f t="shared" ref="I218:I226" si="2">D218/C218*100%</f>
        <v>0.46991750000000004</v>
      </c>
    </row>
    <row r="219" spans="1:9" x14ac:dyDescent="0.25">
      <c r="A219" s="5" t="s">
        <v>285</v>
      </c>
      <c r="B219" s="6" t="s">
        <v>286</v>
      </c>
      <c r="C219" s="7">
        <v>48000</v>
      </c>
      <c r="D219" s="7">
        <v>28477.45</v>
      </c>
      <c r="E219" s="51">
        <f t="shared" si="1"/>
        <v>19522.55</v>
      </c>
      <c r="F219" s="52"/>
      <c r="G219" s="52"/>
      <c r="H219" s="53"/>
      <c r="I219" s="22">
        <f t="shared" si="2"/>
        <v>0.59328020833333339</v>
      </c>
    </row>
    <row r="220" spans="1:9" x14ac:dyDescent="0.25">
      <c r="A220" s="5" t="s">
        <v>287</v>
      </c>
      <c r="B220" s="6" t="s">
        <v>288</v>
      </c>
      <c r="C220" s="7">
        <v>8000</v>
      </c>
      <c r="D220" s="7">
        <v>2997.06</v>
      </c>
      <c r="E220" s="51">
        <f t="shared" si="1"/>
        <v>5002.9400000000005</v>
      </c>
      <c r="F220" s="52"/>
      <c r="G220" s="52"/>
      <c r="H220" s="53"/>
      <c r="I220" s="22">
        <f t="shared" si="2"/>
        <v>0.37463249999999998</v>
      </c>
    </row>
    <row r="221" spans="1:9" x14ac:dyDescent="0.25">
      <c r="A221" s="5" t="s">
        <v>289</v>
      </c>
      <c r="B221" s="6" t="s">
        <v>290</v>
      </c>
      <c r="C221" s="7">
        <v>75000</v>
      </c>
      <c r="D221" s="7">
        <v>27569.24</v>
      </c>
      <c r="E221" s="51">
        <f t="shared" si="1"/>
        <v>47430.759999999995</v>
      </c>
      <c r="F221" s="52"/>
      <c r="G221" s="52"/>
      <c r="H221" s="53"/>
      <c r="I221" s="22">
        <f t="shared" si="2"/>
        <v>0.36758986666666671</v>
      </c>
    </row>
    <row r="222" spans="1:9" x14ac:dyDescent="0.25">
      <c r="A222" s="5" t="s">
        <v>291</v>
      </c>
      <c r="B222" s="6" t="s">
        <v>292</v>
      </c>
      <c r="C222" s="7">
        <v>15000</v>
      </c>
      <c r="D222" s="7">
        <v>4441.41</v>
      </c>
      <c r="E222" s="51">
        <f t="shared" si="1"/>
        <v>10558.59</v>
      </c>
      <c r="F222" s="52"/>
      <c r="G222" s="52"/>
      <c r="H222" s="53"/>
      <c r="I222" s="22">
        <f t="shared" si="2"/>
        <v>0.29609399999999997</v>
      </c>
    </row>
    <row r="223" spans="1:9" x14ac:dyDescent="0.25">
      <c r="A223" s="5" t="s">
        <v>293</v>
      </c>
      <c r="B223" s="6" t="s">
        <v>77</v>
      </c>
      <c r="C223" s="7">
        <v>10000</v>
      </c>
      <c r="D223" s="7">
        <v>3096.53</v>
      </c>
      <c r="E223" s="51">
        <f t="shared" si="1"/>
        <v>6903.4699999999993</v>
      </c>
      <c r="F223" s="52"/>
      <c r="G223" s="52"/>
      <c r="H223" s="53"/>
      <c r="I223" s="22">
        <f t="shared" si="2"/>
        <v>0.30965300000000001</v>
      </c>
    </row>
    <row r="224" spans="1:9" x14ac:dyDescent="0.25">
      <c r="A224" s="5" t="s">
        <v>294</v>
      </c>
      <c r="B224" s="6" t="s">
        <v>295</v>
      </c>
      <c r="C224" s="7">
        <v>1500</v>
      </c>
      <c r="D224" s="7">
        <v>353.54</v>
      </c>
      <c r="E224" s="51">
        <f t="shared" si="1"/>
        <v>1146.46</v>
      </c>
      <c r="F224" s="52"/>
      <c r="G224" s="52"/>
      <c r="H224" s="53"/>
      <c r="I224" s="22">
        <f t="shared" si="2"/>
        <v>0.23569333333333334</v>
      </c>
    </row>
    <row r="225" spans="1:9" x14ac:dyDescent="0.25">
      <c r="A225" s="5" t="s">
        <v>296</v>
      </c>
      <c r="B225" s="6" t="s">
        <v>297</v>
      </c>
      <c r="C225" s="7">
        <v>6000</v>
      </c>
      <c r="D225" s="7">
        <v>507.73</v>
      </c>
      <c r="E225" s="51">
        <f t="shared" si="1"/>
        <v>5492.27</v>
      </c>
      <c r="F225" s="52"/>
      <c r="G225" s="52"/>
      <c r="H225" s="53"/>
      <c r="I225" s="22">
        <f t="shared" si="2"/>
        <v>8.4621666666666664E-2</v>
      </c>
    </row>
    <row r="226" spans="1:9" ht="24" x14ac:dyDescent="0.25">
      <c r="A226" s="2" t="s">
        <v>298</v>
      </c>
      <c r="B226" s="3" t="s">
        <v>299</v>
      </c>
      <c r="C226" s="4">
        <v>12000</v>
      </c>
      <c r="D226" s="4">
        <v>0</v>
      </c>
      <c r="E226" s="42">
        <f t="shared" ref="E226" si="3">C226-D226</f>
        <v>12000</v>
      </c>
      <c r="F226" s="41"/>
      <c r="G226" s="41"/>
      <c r="H226" s="41"/>
      <c r="I226" s="4">
        <f t="shared" si="2"/>
        <v>0</v>
      </c>
    </row>
    <row r="227" spans="1:9" x14ac:dyDescent="0.25">
      <c r="A227" s="5" t="s">
        <v>122</v>
      </c>
      <c r="B227" s="6" t="s">
        <v>123</v>
      </c>
      <c r="C227" s="7">
        <v>12000</v>
      </c>
      <c r="D227" s="7">
        <v>0</v>
      </c>
      <c r="E227" s="40">
        <v>12000</v>
      </c>
      <c r="F227" s="41"/>
      <c r="G227" s="41"/>
      <c r="H227" s="41"/>
      <c r="I227" s="7">
        <v>0</v>
      </c>
    </row>
    <row r="228" spans="1:9" x14ac:dyDescent="0.25">
      <c r="A228" s="11" t="s">
        <v>300</v>
      </c>
      <c r="B228" s="12" t="s">
        <v>301</v>
      </c>
      <c r="C228" s="13">
        <v>44110</v>
      </c>
      <c r="D228" s="13">
        <f t="shared" ref="D228:E231" si="4">D229</f>
        <v>16654.78</v>
      </c>
      <c r="E228" s="43">
        <f t="shared" si="4"/>
        <v>27455.22</v>
      </c>
      <c r="F228" s="44"/>
      <c r="G228" s="44"/>
      <c r="H228" s="44"/>
      <c r="I228" s="29">
        <f>D228/C228*100%</f>
        <v>0.37757379279075037</v>
      </c>
    </row>
    <row r="229" spans="1:9" x14ac:dyDescent="0.25">
      <c r="A229" s="38" t="s">
        <v>315</v>
      </c>
      <c r="B229" s="33" t="s">
        <v>302</v>
      </c>
      <c r="C229" s="16">
        <v>44110</v>
      </c>
      <c r="D229" s="16">
        <f t="shared" si="4"/>
        <v>16654.78</v>
      </c>
      <c r="E229" s="45">
        <f t="shared" si="4"/>
        <v>27455.22</v>
      </c>
      <c r="F229" s="46"/>
      <c r="G229" s="46"/>
      <c r="H229" s="46"/>
      <c r="I229" s="30">
        <f t="shared" ref="I229:I247" si="5">D229/C229*100%</f>
        <v>0.37757379279075037</v>
      </c>
    </row>
    <row r="230" spans="1:9" x14ac:dyDescent="0.25">
      <c r="A230" s="39" t="s">
        <v>303</v>
      </c>
      <c r="B230" s="23" t="s">
        <v>304</v>
      </c>
      <c r="C230" s="24">
        <v>44110</v>
      </c>
      <c r="D230" s="24">
        <f t="shared" si="4"/>
        <v>16654.78</v>
      </c>
      <c r="E230" s="47">
        <f t="shared" si="4"/>
        <v>27455.22</v>
      </c>
      <c r="F230" s="48"/>
      <c r="G230" s="48"/>
      <c r="H230" s="48"/>
      <c r="I230" s="35">
        <f t="shared" si="5"/>
        <v>0.37757379279075037</v>
      </c>
    </row>
    <row r="231" spans="1:9" x14ac:dyDescent="0.25">
      <c r="A231" s="17" t="s">
        <v>305</v>
      </c>
      <c r="B231" s="18" t="s">
        <v>306</v>
      </c>
      <c r="C231" s="19">
        <v>44110</v>
      </c>
      <c r="D231" s="19">
        <f t="shared" si="4"/>
        <v>16654.78</v>
      </c>
      <c r="E231" s="49">
        <f t="shared" si="4"/>
        <v>27455.22</v>
      </c>
      <c r="F231" s="50"/>
      <c r="G231" s="50"/>
      <c r="H231" s="50"/>
      <c r="I231" s="36">
        <f t="shared" si="5"/>
        <v>0.37757379279075037</v>
      </c>
    </row>
    <row r="232" spans="1:9" x14ac:dyDescent="0.25">
      <c r="A232" s="2" t="s">
        <v>18</v>
      </c>
      <c r="B232" s="3" t="s">
        <v>302</v>
      </c>
      <c r="C232" s="4">
        <v>37800</v>
      </c>
      <c r="D232" s="4">
        <f>D233+D242</f>
        <v>16654.78</v>
      </c>
      <c r="E232" s="42">
        <f>E233+E242+E245</f>
        <v>27455.22</v>
      </c>
      <c r="F232" s="41"/>
      <c r="G232" s="41"/>
      <c r="H232" s="41"/>
      <c r="I232" s="25">
        <f t="shared" si="5"/>
        <v>0.4406026455026455</v>
      </c>
    </row>
    <row r="233" spans="1:9" x14ac:dyDescent="0.25">
      <c r="A233" s="2" t="s">
        <v>307</v>
      </c>
      <c r="B233" s="3" t="s">
        <v>308</v>
      </c>
      <c r="C233" s="4">
        <v>37800</v>
      </c>
      <c r="D233" s="4">
        <f>SUM(D234:D241)</f>
        <v>15101.249999999998</v>
      </c>
      <c r="E233" s="42">
        <f>C233-D233</f>
        <v>22698.75</v>
      </c>
      <c r="F233" s="41"/>
      <c r="G233" s="41"/>
      <c r="H233" s="41"/>
      <c r="I233" s="25">
        <f t="shared" si="5"/>
        <v>0.39950396825396822</v>
      </c>
    </row>
    <row r="234" spans="1:9" x14ac:dyDescent="0.25">
      <c r="A234" s="5" t="s">
        <v>282</v>
      </c>
      <c r="B234" s="6" t="s">
        <v>283</v>
      </c>
      <c r="C234" s="7">
        <v>20000</v>
      </c>
      <c r="D234" s="7">
        <v>9805.43</v>
      </c>
      <c r="E234" s="40">
        <f t="shared" ref="E234:E241" si="6">C234-D234</f>
        <v>10194.57</v>
      </c>
      <c r="F234" s="41"/>
      <c r="G234" s="41"/>
      <c r="H234" s="41"/>
      <c r="I234" s="21">
        <f t="shared" si="5"/>
        <v>0.49027150000000003</v>
      </c>
    </row>
    <row r="235" spans="1:9" x14ac:dyDescent="0.25">
      <c r="A235" s="5" t="s">
        <v>284</v>
      </c>
      <c r="B235" s="34" t="s">
        <v>35</v>
      </c>
      <c r="C235" s="7">
        <v>1200</v>
      </c>
      <c r="D235" s="7">
        <v>700</v>
      </c>
      <c r="E235" s="40">
        <f t="shared" si="6"/>
        <v>500</v>
      </c>
      <c r="F235" s="41"/>
      <c r="G235" s="41"/>
      <c r="H235" s="41"/>
      <c r="I235" s="21">
        <f t="shared" si="5"/>
        <v>0.58333333333333337</v>
      </c>
    </row>
    <row r="236" spans="1:9" x14ac:dyDescent="0.25">
      <c r="A236" s="5" t="s">
        <v>285</v>
      </c>
      <c r="B236" s="6" t="s">
        <v>286</v>
      </c>
      <c r="C236" s="7">
        <v>3000</v>
      </c>
      <c r="D236" s="7">
        <v>1617.9</v>
      </c>
      <c r="E236" s="40">
        <f t="shared" si="6"/>
        <v>1382.1</v>
      </c>
      <c r="F236" s="41"/>
      <c r="G236" s="41"/>
      <c r="H236" s="41"/>
      <c r="I236" s="21">
        <f t="shared" si="5"/>
        <v>0.5393</v>
      </c>
    </row>
    <row r="237" spans="1:9" x14ac:dyDescent="0.25">
      <c r="A237" s="5" t="s">
        <v>287</v>
      </c>
      <c r="B237" s="6" t="s">
        <v>288</v>
      </c>
      <c r="C237" s="7">
        <v>1100</v>
      </c>
      <c r="D237" s="7">
        <v>257.55</v>
      </c>
      <c r="E237" s="40">
        <f t="shared" si="6"/>
        <v>842.45</v>
      </c>
      <c r="F237" s="41"/>
      <c r="G237" s="41"/>
      <c r="H237" s="41"/>
      <c r="I237" s="21">
        <f t="shared" si="5"/>
        <v>0.23413636363636364</v>
      </c>
    </row>
    <row r="238" spans="1:9" x14ac:dyDescent="0.25">
      <c r="A238" s="5" t="s">
        <v>289</v>
      </c>
      <c r="B238" s="6" t="s">
        <v>290</v>
      </c>
      <c r="C238" s="7">
        <v>7000</v>
      </c>
      <c r="D238" s="7">
        <v>1752.78</v>
      </c>
      <c r="E238" s="40">
        <f t="shared" si="6"/>
        <v>5247.22</v>
      </c>
      <c r="F238" s="41"/>
      <c r="G238" s="41"/>
      <c r="H238" s="41"/>
      <c r="I238" s="21">
        <f t="shared" si="5"/>
        <v>0.25039714285714287</v>
      </c>
    </row>
    <row r="239" spans="1:9" x14ac:dyDescent="0.25">
      <c r="A239" s="5" t="s">
        <v>291</v>
      </c>
      <c r="B239" s="6" t="s">
        <v>292</v>
      </c>
      <c r="C239" s="7">
        <v>1600</v>
      </c>
      <c r="D239" s="7">
        <v>344.3</v>
      </c>
      <c r="E239" s="40">
        <f t="shared" si="6"/>
        <v>1255.7</v>
      </c>
      <c r="F239" s="41"/>
      <c r="G239" s="41"/>
      <c r="H239" s="41"/>
      <c r="I239" s="21">
        <f t="shared" si="5"/>
        <v>0.2151875</v>
      </c>
    </row>
    <row r="240" spans="1:9" x14ac:dyDescent="0.25">
      <c r="A240" s="5" t="s">
        <v>293</v>
      </c>
      <c r="B240" s="6" t="s">
        <v>77</v>
      </c>
      <c r="C240" s="7">
        <v>3400</v>
      </c>
      <c r="D240" s="7">
        <v>419.71</v>
      </c>
      <c r="E240" s="40">
        <f t="shared" si="6"/>
        <v>2980.29</v>
      </c>
      <c r="F240" s="41"/>
      <c r="G240" s="41"/>
      <c r="H240" s="41"/>
      <c r="I240" s="21">
        <f t="shared" si="5"/>
        <v>0.12344411764705882</v>
      </c>
    </row>
    <row r="241" spans="1:9" x14ac:dyDescent="0.25">
      <c r="A241" s="5" t="s">
        <v>294</v>
      </c>
      <c r="B241" s="6" t="s">
        <v>295</v>
      </c>
      <c r="C241" s="7">
        <v>500</v>
      </c>
      <c r="D241" s="7">
        <v>203.58</v>
      </c>
      <c r="E241" s="40">
        <f t="shared" si="6"/>
        <v>296.41999999999996</v>
      </c>
      <c r="F241" s="41"/>
      <c r="G241" s="41"/>
      <c r="H241" s="41"/>
      <c r="I241" s="21">
        <f t="shared" si="5"/>
        <v>0.40716000000000002</v>
      </c>
    </row>
    <row r="242" spans="1:9" ht="24" x14ac:dyDescent="0.25">
      <c r="A242" s="2" t="s">
        <v>309</v>
      </c>
      <c r="B242" s="3" t="s">
        <v>310</v>
      </c>
      <c r="C242" s="4">
        <v>5310</v>
      </c>
      <c r="D242" s="4">
        <f>D243</f>
        <v>1553.53</v>
      </c>
      <c r="E242" s="42">
        <f t="shared" ref="E242" si="7">C242-D242</f>
        <v>3756.4700000000003</v>
      </c>
      <c r="F242" s="41"/>
      <c r="G242" s="41"/>
      <c r="H242" s="41"/>
      <c r="I242" s="25">
        <f t="shared" si="5"/>
        <v>0.29256685499058382</v>
      </c>
    </row>
    <row r="243" spans="1:9" x14ac:dyDescent="0.25">
      <c r="A243" s="2" t="s">
        <v>307</v>
      </c>
      <c r="B243" s="3" t="s">
        <v>308</v>
      </c>
      <c r="C243" s="4">
        <v>5310</v>
      </c>
      <c r="D243" s="4">
        <f>D244</f>
        <v>1553.53</v>
      </c>
      <c r="E243" s="42">
        <f>E242</f>
        <v>3756.4700000000003</v>
      </c>
      <c r="F243" s="41"/>
      <c r="G243" s="41"/>
      <c r="H243" s="41"/>
      <c r="I243" s="25">
        <f t="shared" si="5"/>
        <v>0.29256685499058382</v>
      </c>
    </row>
    <row r="244" spans="1:9" x14ac:dyDescent="0.25">
      <c r="A244" s="5" t="s">
        <v>311</v>
      </c>
      <c r="B244" s="6" t="s">
        <v>312</v>
      </c>
      <c r="C244" s="7">
        <v>5310</v>
      </c>
      <c r="D244" s="7">
        <v>1553.53</v>
      </c>
      <c r="E244" s="40">
        <f>E243</f>
        <v>3756.4700000000003</v>
      </c>
      <c r="F244" s="41"/>
      <c r="G244" s="41"/>
      <c r="H244" s="41"/>
      <c r="I244" s="21">
        <f t="shared" si="5"/>
        <v>0.29256685499058382</v>
      </c>
    </row>
    <row r="245" spans="1:9" ht="24" x14ac:dyDescent="0.25">
      <c r="A245" s="2" t="s">
        <v>313</v>
      </c>
      <c r="B245" s="3" t="s">
        <v>314</v>
      </c>
      <c r="C245" s="4">
        <v>1000</v>
      </c>
      <c r="D245" s="4">
        <v>0</v>
      </c>
      <c r="E245" s="42">
        <v>1000</v>
      </c>
      <c r="F245" s="41"/>
      <c r="G245" s="41"/>
      <c r="H245" s="41"/>
      <c r="I245" s="25">
        <f t="shared" si="5"/>
        <v>0</v>
      </c>
    </row>
    <row r="246" spans="1:9" x14ac:dyDescent="0.25">
      <c r="A246" s="2" t="s">
        <v>307</v>
      </c>
      <c r="B246" s="3" t="s">
        <v>308</v>
      </c>
      <c r="C246" s="4">
        <v>1000</v>
      </c>
      <c r="D246" s="4">
        <v>0</v>
      </c>
      <c r="E246" s="42">
        <v>1000</v>
      </c>
      <c r="F246" s="41"/>
      <c r="G246" s="41"/>
      <c r="H246" s="41"/>
      <c r="I246" s="25">
        <f t="shared" si="5"/>
        <v>0</v>
      </c>
    </row>
    <row r="247" spans="1:9" x14ac:dyDescent="0.25">
      <c r="A247" s="5" t="s">
        <v>296</v>
      </c>
      <c r="B247" s="6" t="s">
        <v>297</v>
      </c>
      <c r="C247" s="7">
        <v>1000</v>
      </c>
      <c r="D247" s="7">
        <v>0</v>
      </c>
      <c r="E247" s="40">
        <v>1000</v>
      </c>
      <c r="F247" s="41"/>
      <c r="G247" s="41"/>
      <c r="H247" s="41"/>
      <c r="I247" s="21">
        <f t="shared" si="5"/>
        <v>0</v>
      </c>
    </row>
    <row r="248" spans="1:9" ht="0" hidden="1" customHeight="1" x14ac:dyDescent="0.25"/>
    <row r="249" spans="1:9" ht="0" hidden="1" customHeight="1" x14ac:dyDescent="0.25"/>
  </sheetData>
  <mergeCells count="241">
    <mergeCell ref="A7:I7"/>
    <mergeCell ref="A9:I9"/>
    <mergeCell ref="A11:I11"/>
    <mergeCell ref="A13:I13"/>
    <mergeCell ref="E16:H16"/>
    <mergeCell ref="A1:E1"/>
    <mergeCell ref="H1:I1"/>
    <mergeCell ref="A3:E3"/>
    <mergeCell ref="H3:I3"/>
    <mergeCell ref="A5:I5"/>
    <mergeCell ref="E22:H22"/>
    <mergeCell ref="E23:H23"/>
    <mergeCell ref="E24:H24"/>
    <mergeCell ref="E25:H25"/>
    <mergeCell ref="E26:H26"/>
    <mergeCell ref="E17:H17"/>
    <mergeCell ref="E18:H18"/>
    <mergeCell ref="E19:H19"/>
    <mergeCell ref="E20:H20"/>
    <mergeCell ref="E21:H21"/>
    <mergeCell ref="E32:H32"/>
    <mergeCell ref="E33:H33"/>
    <mergeCell ref="E34:H34"/>
    <mergeCell ref="E35:H35"/>
    <mergeCell ref="E36:H36"/>
    <mergeCell ref="E27:H27"/>
    <mergeCell ref="E28:H28"/>
    <mergeCell ref="E29:H29"/>
    <mergeCell ref="E30:H30"/>
    <mergeCell ref="E31:H31"/>
    <mergeCell ref="E42:H42"/>
    <mergeCell ref="E43:H43"/>
    <mergeCell ref="E44:H44"/>
    <mergeCell ref="E45:H45"/>
    <mergeCell ref="E46:H46"/>
    <mergeCell ref="E37:H37"/>
    <mergeCell ref="E38:H38"/>
    <mergeCell ref="E39:H39"/>
    <mergeCell ref="E40:H40"/>
    <mergeCell ref="E41:H41"/>
    <mergeCell ref="E52:H52"/>
    <mergeCell ref="E53:H53"/>
    <mergeCell ref="E54:H54"/>
    <mergeCell ref="E55:H55"/>
    <mergeCell ref="E56:H56"/>
    <mergeCell ref="E47:H47"/>
    <mergeCell ref="E48:H48"/>
    <mergeCell ref="E49:H49"/>
    <mergeCell ref="E50:H50"/>
    <mergeCell ref="E51:H51"/>
    <mergeCell ref="E62:H62"/>
    <mergeCell ref="E63:H63"/>
    <mergeCell ref="E64:H64"/>
    <mergeCell ref="E65:H65"/>
    <mergeCell ref="E66:H66"/>
    <mergeCell ref="E57:H57"/>
    <mergeCell ref="E58:H58"/>
    <mergeCell ref="E59:H59"/>
    <mergeCell ref="E60:H60"/>
    <mergeCell ref="E61:H61"/>
    <mergeCell ref="E72:H72"/>
    <mergeCell ref="E73:H73"/>
    <mergeCell ref="E74:H74"/>
    <mergeCell ref="E75:H75"/>
    <mergeCell ref="E76:H76"/>
    <mergeCell ref="E67:H67"/>
    <mergeCell ref="E68:H68"/>
    <mergeCell ref="E69:H69"/>
    <mergeCell ref="E70:H70"/>
    <mergeCell ref="E71:H71"/>
    <mergeCell ref="E82:H82"/>
    <mergeCell ref="E83:H83"/>
    <mergeCell ref="E84:H84"/>
    <mergeCell ref="E85:H85"/>
    <mergeCell ref="E86:H86"/>
    <mergeCell ref="E77:H77"/>
    <mergeCell ref="E78:H78"/>
    <mergeCell ref="E79:H79"/>
    <mergeCell ref="E80:H80"/>
    <mergeCell ref="E81:H81"/>
    <mergeCell ref="E92:H92"/>
    <mergeCell ref="E93:H93"/>
    <mergeCell ref="E94:H94"/>
    <mergeCell ref="E95:H95"/>
    <mergeCell ref="E96:H96"/>
    <mergeCell ref="E87:H87"/>
    <mergeCell ref="E88:H88"/>
    <mergeCell ref="E89:H89"/>
    <mergeCell ref="E90:H90"/>
    <mergeCell ref="E91:H91"/>
    <mergeCell ref="E102:H102"/>
    <mergeCell ref="E103:H103"/>
    <mergeCell ref="E104:H104"/>
    <mergeCell ref="E105:H105"/>
    <mergeCell ref="E106:H106"/>
    <mergeCell ref="E97:H97"/>
    <mergeCell ref="E98:H98"/>
    <mergeCell ref="E99:H99"/>
    <mergeCell ref="E100:H100"/>
    <mergeCell ref="E101:H101"/>
    <mergeCell ref="E112:H112"/>
    <mergeCell ref="E113:H113"/>
    <mergeCell ref="E114:H114"/>
    <mergeCell ref="E115:H115"/>
    <mergeCell ref="E116:H116"/>
    <mergeCell ref="E107:H107"/>
    <mergeCell ref="E108:H108"/>
    <mergeCell ref="E109:H109"/>
    <mergeCell ref="E110:H110"/>
    <mergeCell ref="E111:H111"/>
    <mergeCell ref="E122:H122"/>
    <mergeCell ref="E123:H123"/>
    <mergeCell ref="E124:H124"/>
    <mergeCell ref="E125:H125"/>
    <mergeCell ref="E126:H126"/>
    <mergeCell ref="E117:H117"/>
    <mergeCell ref="E118:H118"/>
    <mergeCell ref="E119:H119"/>
    <mergeCell ref="E120:H120"/>
    <mergeCell ref="E121:H121"/>
    <mergeCell ref="E132:H132"/>
    <mergeCell ref="E133:H133"/>
    <mergeCell ref="E134:H134"/>
    <mergeCell ref="E135:H135"/>
    <mergeCell ref="E136:H136"/>
    <mergeCell ref="E127:H127"/>
    <mergeCell ref="E128:H128"/>
    <mergeCell ref="E129:H129"/>
    <mergeCell ref="E130:H130"/>
    <mergeCell ref="E131:H131"/>
    <mergeCell ref="E142:H142"/>
    <mergeCell ref="E143:H143"/>
    <mergeCell ref="E144:H144"/>
    <mergeCell ref="E145:H145"/>
    <mergeCell ref="E146:H146"/>
    <mergeCell ref="E137:H137"/>
    <mergeCell ref="E138:H138"/>
    <mergeCell ref="E139:H139"/>
    <mergeCell ref="E140:H140"/>
    <mergeCell ref="E141:H141"/>
    <mergeCell ref="E152:H152"/>
    <mergeCell ref="E153:H153"/>
    <mergeCell ref="E154:H154"/>
    <mergeCell ref="E155:H155"/>
    <mergeCell ref="E156:H156"/>
    <mergeCell ref="E147:H147"/>
    <mergeCell ref="E148:H148"/>
    <mergeCell ref="E149:H149"/>
    <mergeCell ref="E150:H150"/>
    <mergeCell ref="E151:H151"/>
    <mergeCell ref="E162:H162"/>
    <mergeCell ref="E163:H163"/>
    <mergeCell ref="E164:H164"/>
    <mergeCell ref="E165:H165"/>
    <mergeCell ref="E166:H166"/>
    <mergeCell ref="E157:H157"/>
    <mergeCell ref="E158:H158"/>
    <mergeCell ref="E159:H159"/>
    <mergeCell ref="E160:H160"/>
    <mergeCell ref="E161:H161"/>
    <mergeCell ref="E172:H172"/>
    <mergeCell ref="E173:H173"/>
    <mergeCell ref="E174:H174"/>
    <mergeCell ref="E175:H175"/>
    <mergeCell ref="E176:H176"/>
    <mergeCell ref="E167:H167"/>
    <mergeCell ref="E168:H168"/>
    <mergeCell ref="E169:H169"/>
    <mergeCell ref="E170:H170"/>
    <mergeCell ref="E171:H171"/>
    <mergeCell ref="E182:H182"/>
    <mergeCell ref="E183:H183"/>
    <mergeCell ref="E184:H184"/>
    <mergeCell ref="E185:H185"/>
    <mergeCell ref="E186:H186"/>
    <mergeCell ref="E177:H177"/>
    <mergeCell ref="E178:H178"/>
    <mergeCell ref="E179:H179"/>
    <mergeCell ref="E180:H180"/>
    <mergeCell ref="E181:H181"/>
    <mergeCell ref="E192:H192"/>
    <mergeCell ref="E193:H193"/>
    <mergeCell ref="E194:H194"/>
    <mergeCell ref="E195:H195"/>
    <mergeCell ref="E196:H196"/>
    <mergeCell ref="E187:H187"/>
    <mergeCell ref="E188:H188"/>
    <mergeCell ref="E189:H189"/>
    <mergeCell ref="E190:H190"/>
    <mergeCell ref="E191:H191"/>
    <mergeCell ref="E202:H202"/>
    <mergeCell ref="E203:H203"/>
    <mergeCell ref="E204:H204"/>
    <mergeCell ref="E205:H205"/>
    <mergeCell ref="E206:H206"/>
    <mergeCell ref="E197:H197"/>
    <mergeCell ref="E198:H198"/>
    <mergeCell ref="E199:H199"/>
    <mergeCell ref="E200:H200"/>
    <mergeCell ref="E201:H201"/>
    <mergeCell ref="E212:H212"/>
    <mergeCell ref="E213:H213"/>
    <mergeCell ref="E214:H214"/>
    <mergeCell ref="E215:H215"/>
    <mergeCell ref="E216:H216"/>
    <mergeCell ref="E207:H207"/>
    <mergeCell ref="E208:H208"/>
    <mergeCell ref="E209:H209"/>
    <mergeCell ref="E210:H210"/>
    <mergeCell ref="E211:H211"/>
    <mergeCell ref="E222:H222"/>
    <mergeCell ref="E223:H223"/>
    <mergeCell ref="E224:H224"/>
    <mergeCell ref="E225:H225"/>
    <mergeCell ref="E226:H226"/>
    <mergeCell ref="E217:H217"/>
    <mergeCell ref="E218:H218"/>
    <mergeCell ref="E219:H219"/>
    <mergeCell ref="E220:H220"/>
    <mergeCell ref="E221:H221"/>
    <mergeCell ref="E232:H232"/>
    <mergeCell ref="E233:H233"/>
    <mergeCell ref="E234:H234"/>
    <mergeCell ref="E235:H235"/>
    <mergeCell ref="E236:H236"/>
    <mergeCell ref="E227:H227"/>
    <mergeCell ref="E228:H228"/>
    <mergeCell ref="E229:H229"/>
    <mergeCell ref="E230:H230"/>
    <mergeCell ref="E231:H231"/>
    <mergeCell ref="E247:H247"/>
    <mergeCell ref="E242:H242"/>
    <mergeCell ref="E243:H243"/>
    <mergeCell ref="E244:H244"/>
    <mergeCell ref="E245:H245"/>
    <mergeCell ref="E246:H246"/>
    <mergeCell ref="E237:H237"/>
    <mergeCell ref="E238:H238"/>
    <mergeCell ref="E239:H239"/>
    <mergeCell ref="E240:H240"/>
    <mergeCell ref="E241:H241"/>
  </mergeCells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&amp;L&amp;"Arial,Regular"&amp;8 LC147RP-IRS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Izvršenje proračuna POSEBNI DIO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Hrvoje Plaščar</cp:lastModifiedBy>
  <dcterms:modified xsi:type="dcterms:W3CDTF">2025-09-08T07:45:54Z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