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938"/>
  </bookViews>
  <sheets>
    <sheet name="Rekapitulacija" sheetId="6" r:id="rId1"/>
    <sheet name="Građevinski" sheetId="4" r:id="rId2"/>
    <sheet name="Hidroinstalacije" sheetId="2" r:id="rId3"/>
    <sheet name="Vanjsko uređenje" sheetId="7" r:id="rId4"/>
    <sheet name="Elektroinstalacije" sheetId="1" r:id="rId5"/>
    <sheet name="Oprema" sheetId="5" r:id="rId6"/>
    <sheet name="Sheet2" sheetId="9" r:id="rId7"/>
  </sheets>
  <definedNames>
    <definedName name="_xlnm.Print_Area" localSheetId="4">Elektroinstalacije!$A$1:$G$335</definedName>
    <definedName name="_xlnm.Print_Area" localSheetId="1">Građevinski!$A$1:$F$92</definedName>
    <definedName name="_xlnm.Print_Area" localSheetId="2">Hidroinstalacije!$A$1:$F$133</definedName>
    <definedName name="_xlnm.Print_Area" localSheetId="0">Rekapitulacija!$A$1:$D$23</definedName>
    <definedName name="_xlnm.Print_Area" localSheetId="3">'Vanjsko uređenje'!$A$1:$F$118</definedName>
  </definedNames>
  <calcPr calcId="124519"/>
</workbook>
</file>

<file path=xl/calcChain.xml><?xml version="1.0" encoding="utf-8"?>
<calcChain xmlns="http://schemas.openxmlformats.org/spreadsheetml/2006/main">
  <c r="F111" i="2"/>
  <c r="F32" i="7"/>
  <c r="F96"/>
  <c r="F59" i="4" l="1"/>
  <c r="F64" i="7" l="1"/>
  <c r="F61"/>
  <c r="F104"/>
  <c r="F100"/>
  <c r="F93"/>
  <c r="F86"/>
  <c r="F83"/>
  <c r="F74"/>
  <c r="F70"/>
  <c r="F65" l="1"/>
  <c r="F113" s="1"/>
  <c r="F88"/>
  <c r="F115" s="1"/>
  <c r="F106"/>
  <c r="F116" s="1"/>
  <c r="F78"/>
  <c r="F114" s="1"/>
  <c r="F51"/>
  <c r="F48"/>
  <c r="F47"/>
  <c r="F42"/>
  <c r="F35"/>
  <c r="F30"/>
  <c r="F22"/>
  <c r="F19"/>
  <c r="F18"/>
  <c r="F14"/>
  <c r="F11"/>
  <c r="F10"/>
  <c r="F6"/>
  <c r="F118" i="2"/>
  <c r="F119" s="1"/>
  <c r="F108"/>
  <c r="F105"/>
  <c r="F100"/>
  <c r="F99"/>
  <c r="F94"/>
  <c r="F91"/>
  <c r="F83"/>
  <c r="F80"/>
  <c r="F77"/>
  <c r="F75"/>
  <c r="F73"/>
  <c r="F70"/>
  <c r="F66"/>
  <c r="F63"/>
  <c r="F60"/>
  <c r="F59"/>
  <c r="F53"/>
  <c r="F50"/>
  <c r="F49"/>
  <c r="F46"/>
  <c r="F43"/>
  <c r="F40"/>
  <c r="F37"/>
  <c r="F33"/>
  <c r="F27"/>
  <c r="F24"/>
  <c r="F21"/>
  <c r="F18"/>
  <c r="F15"/>
  <c r="F6"/>
  <c r="F8" s="1"/>
  <c r="F122" s="1"/>
  <c r="F84" i="4"/>
  <c r="F81"/>
  <c r="F78"/>
  <c r="F75"/>
  <c r="F72"/>
  <c r="F69"/>
  <c r="F62"/>
  <c r="F48"/>
  <c r="F47"/>
  <c r="F44"/>
  <c r="F43"/>
  <c r="F40"/>
  <c r="F39"/>
  <c r="F38"/>
  <c r="F35"/>
  <c r="F34"/>
  <c r="F31"/>
  <c r="F24"/>
  <c r="F22"/>
  <c r="F20"/>
  <c r="F17"/>
  <c r="F14"/>
  <c r="F11"/>
  <c r="F8"/>
  <c r="G14" i="1"/>
  <c r="G17"/>
  <c r="G20"/>
  <c r="G30"/>
  <c r="G34"/>
  <c r="G38"/>
  <c r="G42"/>
  <c r="G46"/>
  <c r="G49"/>
  <c r="G52"/>
  <c r="G56"/>
  <c r="G60"/>
  <c r="G64"/>
  <c r="G68"/>
  <c r="G72"/>
  <c r="G76"/>
  <c r="G80"/>
  <c r="G83"/>
  <c r="G86"/>
  <c r="G91"/>
  <c r="G97"/>
  <c r="G101"/>
  <c r="G105"/>
  <c r="G111"/>
  <c r="G120"/>
  <c r="G124"/>
  <c r="G130"/>
  <c r="G134"/>
  <c r="G144"/>
  <c r="G147"/>
  <c r="G151"/>
  <c r="G156"/>
  <c r="G160"/>
  <c r="G164"/>
  <c r="G168"/>
  <c r="G174"/>
  <c r="G178"/>
  <c r="G182"/>
  <c r="G186"/>
  <c r="G190"/>
  <c r="G194"/>
  <c r="G198"/>
  <c r="G202"/>
  <c r="G206"/>
  <c r="G210"/>
  <c r="G216"/>
  <c r="G220"/>
  <c r="G224"/>
  <c r="G235"/>
  <c r="G239"/>
  <c r="G246"/>
  <c r="G250"/>
  <c r="G254"/>
  <c r="G258"/>
  <c r="G267"/>
  <c r="G271"/>
  <c r="G275"/>
  <c r="G279"/>
  <c r="G283"/>
  <c r="G287"/>
  <c r="G291"/>
  <c r="G295"/>
  <c r="G299"/>
  <c r="G306"/>
  <c r="G314"/>
  <c r="G318"/>
  <c r="G322"/>
  <c r="G326"/>
  <c r="G11"/>
  <c r="D34"/>
  <c r="D38"/>
  <c r="D42"/>
  <c r="D46"/>
  <c r="D49"/>
  <c r="D52"/>
  <c r="D56"/>
  <c r="D60"/>
  <c r="D64"/>
  <c r="D68"/>
  <c r="D72"/>
  <c r="D76"/>
  <c r="D80"/>
  <c r="D83"/>
  <c r="D30"/>
  <c r="D14"/>
  <c r="D17"/>
  <c r="D11"/>
  <c r="M11" i="5"/>
  <c r="M27"/>
  <c r="M6"/>
  <c r="I7"/>
  <c r="J7" s="1"/>
  <c r="I8"/>
  <c r="J8" s="1"/>
  <c r="I9"/>
  <c r="M9" s="1"/>
  <c r="I10"/>
  <c r="J10" s="1"/>
  <c r="I11"/>
  <c r="J11" s="1"/>
  <c r="I12"/>
  <c r="J12" s="1"/>
  <c r="I13"/>
  <c r="J13" s="1"/>
  <c r="I14"/>
  <c r="J14" s="1"/>
  <c r="I15"/>
  <c r="J15" s="1"/>
  <c r="I16"/>
  <c r="J16" s="1"/>
  <c r="I17"/>
  <c r="J17" s="1"/>
  <c r="I18"/>
  <c r="J18" s="1"/>
  <c r="I19"/>
  <c r="J19" s="1"/>
  <c r="I20"/>
  <c r="J20" s="1"/>
  <c r="I21"/>
  <c r="J21" s="1"/>
  <c r="I22"/>
  <c r="J22" s="1"/>
  <c r="I23"/>
  <c r="M23" s="1"/>
  <c r="I24"/>
  <c r="J24" s="1"/>
  <c r="I25"/>
  <c r="J25" s="1"/>
  <c r="I26"/>
  <c r="J26" s="1"/>
  <c r="I27"/>
  <c r="J27" s="1"/>
  <c r="I28"/>
  <c r="J28" s="1"/>
  <c r="I29"/>
  <c r="J29" s="1"/>
  <c r="I30"/>
  <c r="J30" s="1"/>
  <c r="I31"/>
  <c r="J31" s="1"/>
  <c r="I32"/>
  <c r="J32" s="1"/>
  <c r="I33"/>
  <c r="J33" s="1"/>
  <c r="I34"/>
  <c r="J34" s="1"/>
  <c r="I35"/>
  <c r="J35" s="1"/>
  <c r="I36"/>
  <c r="J36" s="1"/>
  <c r="I37"/>
  <c r="J37" s="1"/>
  <c r="I38"/>
  <c r="J38" s="1"/>
  <c r="I39"/>
  <c r="M39" s="1"/>
  <c r="I6"/>
  <c r="J6" s="1"/>
  <c r="C39"/>
  <c r="C35"/>
  <c r="C31"/>
  <c r="C27"/>
  <c r="C23"/>
  <c r="C19"/>
  <c r="C15"/>
  <c r="C11"/>
  <c r="C9"/>
  <c r="C6"/>
  <c r="F101" i="2"/>
  <c r="D20" i="1" l="1"/>
  <c r="F126" i="2"/>
  <c r="F85" i="4"/>
  <c r="F113" i="2"/>
  <c r="F127" s="1"/>
  <c r="J9" i="5"/>
  <c r="F53" i="7"/>
  <c r="F112" s="1"/>
  <c r="F24"/>
  <c r="F111" s="1"/>
  <c r="F54" i="2"/>
  <c r="F125" s="1"/>
  <c r="F28"/>
  <c r="F124" s="1"/>
  <c r="F64" i="4"/>
  <c r="F90" s="1"/>
  <c r="F91"/>
  <c r="F50"/>
  <c r="F89" s="1"/>
  <c r="F26"/>
  <c r="F88" s="1"/>
  <c r="G308" i="1"/>
  <c r="G333" s="1"/>
  <c r="G327"/>
  <c r="G334" s="1"/>
  <c r="G112"/>
  <c r="G330" s="1"/>
  <c r="G240"/>
  <c r="G331" s="1"/>
  <c r="G301"/>
  <c r="G332" s="1"/>
  <c r="D86"/>
  <c r="M31" i="5"/>
  <c r="M15"/>
  <c r="M35"/>
  <c r="M19"/>
  <c r="J39"/>
  <c r="J23"/>
  <c r="J41" l="1"/>
  <c r="J46" s="1"/>
  <c r="F129" i="2"/>
  <c r="F117" i="7"/>
  <c r="C9" i="6" s="1"/>
  <c r="C7"/>
  <c r="F92" i="4"/>
  <c r="C5" i="6" s="1"/>
  <c r="C11"/>
  <c r="M42" i="5"/>
  <c r="C13" i="6" s="1"/>
  <c r="D39" i="5"/>
  <c r="D35"/>
  <c r="D31"/>
  <c r="D27"/>
  <c r="D23"/>
  <c r="D19"/>
  <c r="D15"/>
  <c r="D11"/>
  <c r="D9"/>
  <c r="D6"/>
  <c r="D41" l="1"/>
  <c r="D306" i="1" l="1"/>
  <c r="D246"/>
  <c r="D250"/>
  <c r="D254"/>
  <c r="D258"/>
  <c r="D267"/>
  <c r="D271"/>
  <c r="D275"/>
  <c r="D279"/>
  <c r="D283"/>
  <c r="D287"/>
  <c r="D291"/>
  <c r="D295"/>
  <c r="D299"/>
  <c r="D318"/>
  <c r="D314"/>
  <c r="D91"/>
  <c r="D97"/>
  <c r="D101"/>
  <c r="D105"/>
  <c r="D111"/>
  <c r="D120"/>
  <c r="D124"/>
  <c r="D130"/>
  <c r="D134"/>
  <c r="D144"/>
  <c r="D147"/>
  <c r="D151"/>
  <c r="D156"/>
  <c r="D160"/>
  <c r="D164"/>
  <c r="D168"/>
  <c r="D174"/>
  <c r="D178"/>
  <c r="D182"/>
  <c r="D186"/>
  <c r="D190"/>
  <c r="D194"/>
  <c r="D198"/>
  <c r="D202"/>
  <c r="D206"/>
  <c r="D210"/>
  <c r="D211"/>
  <c r="D216"/>
  <c r="D220"/>
  <c r="D221"/>
  <c r="D224"/>
  <c r="D230"/>
  <c r="D235"/>
  <c r="D239"/>
  <c r="D322"/>
  <c r="D323"/>
  <c r="D326"/>
  <c r="D112" l="1"/>
  <c r="D330" s="1"/>
  <c r="D308"/>
  <c r="D333" s="1"/>
  <c r="D240"/>
  <c r="D331" s="1"/>
  <c r="D327"/>
  <c r="D334" s="1"/>
  <c r="D301"/>
  <c r="D332" s="1"/>
  <c r="D335" l="1"/>
  <c r="D338" l="1"/>
  <c r="C14" i="6" l="1"/>
</calcChain>
</file>

<file path=xl/sharedStrings.xml><?xml version="1.0" encoding="utf-8"?>
<sst xmlns="http://schemas.openxmlformats.org/spreadsheetml/2006/main" count="674" uniqueCount="359">
  <si>
    <t>RAZDJELNICE I NAPOJNI KABLOVI</t>
  </si>
  <si>
    <t>-</t>
  </si>
  <si>
    <t>kom</t>
  </si>
  <si>
    <t>2NP 00 III / 2NV0 00 - 100 A</t>
  </si>
  <si>
    <t>Redne stezaljke, kabelske uvodnice, sabirnice natpisne pločice, spojni Pok kanali, P/F vodiči sabirnice te ostali sitni spojni i montažni material.</t>
  </si>
  <si>
    <t>paušal</t>
  </si>
  <si>
    <t>KOMPLET</t>
  </si>
  <si>
    <t>Dobava, montaža i spajanje n.ž. razdjelnika s vratima i bravicom, IP 54</t>
  </si>
  <si>
    <t>Kučište razdjelnika izraditi od lima dimenzije: (800*800*150) mm</t>
  </si>
  <si>
    <t>komplet sa slijedećom ugrađenom opremom:</t>
  </si>
  <si>
    <t>AS 100/R100/OI 230V</t>
  </si>
  <si>
    <t>katodni odvodnik PZH II V3+1/240 M</t>
  </si>
  <si>
    <t>Isključno tipkalo 1TP 22 UD</t>
  </si>
  <si>
    <t>zaštitna strujna sklopka FID 40 / 0,3A; 4p</t>
  </si>
  <si>
    <t>zaštitna strujna sklopka FID 63 / 0,3A; 4p</t>
  </si>
  <si>
    <t>automatski osigurač C 6 A; 3p</t>
  </si>
  <si>
    <t>automatski osigurač C 10 A; 3p</t>
  </si>
  <si>
    <t>automatski osigurač C 16 A; 1p</t>
  </si>
  <si>
    <t>automatski osigurač C 16 A; 3p</t>
  </si>
  <si>
    <t>automatski osigurač C 40 A; 3p</t>
  </si>
  <si>
    <t>osigurač 2NP 00 III / 2NV0 00-63 A</t>
  </si>
  <si>
    <t>osigurač 2NP 00 III / 2NV0 00-80 A</t>
  </si>
  <si>
    <t>strujni mjerni trafo 100/5 A</t>
  </si>
  <si>
    <t>sklopnik 1P, 16 A, 230 V</t>
  </si>
  <si>
    <t>Redne stezaljke, kabelske uvodnice, sabirnice natpisne pločice, spojni Pok kanali, P/F vodiči sabirnice te ostali sitni spojni i montažni material. U polju ostaviti mjesta za ugradnju cca 10% ugrađene opreme.</t>
  </si>
  <si>
    <t>Dobava, montaža i spajanje kompenzacijskog uređaja snage 37,5 kVAr , Un=400 V</t>
  </si>
  <si>
    <t>Dobava i polaganje cijevi n/ž na odstojne obujmice. Komplet s obujmicama i potrebnim priborom.</t>
  </si>
  <si>
    <t>plastična SPN cijev Φ 60 mm</t>
  </si>
  <si>
    <t>m</t>
  </si>
  <si>
    <t>Iskop rova dim 0.8x0.4 met. Nasipavanje posteljice od pijeska 10+10 cm te nakon polaganja kablova, zasipanje posteljice pijeskom, postavljanje gal štitnika i upozoravajuće trake te zatrpavanje rova i nabijanje zemlje.</t>
  </si>
  <si>
    <t>Dobava i polaganje u iskopani rov GAL štitnika i upozoavajuće trake s natpisom ''Oprez visoki napon''</t>
  </si>
  <si>
    <t>Dobava i uvlačenje u postavljene cijevi, na kabelske police kablova i vodova:</t>
  </si>
  <si>
    <t>PP00Y 4*35 mm ²</t>
  </si>
  <si>
    <t>UKUPNO</t>
  </si>
  <si>
    <t>INSTALACIJA RASVJETE I POGONA</t>
  </si>
  <si>
    <t>Dobava i montaža čeličnih, perforiranih, kabelskih polica izrađenih od pocinčanog čeličnog lima. Komplet s nosačima, spojnicama, kutnim elementima te svim potrebnim spojnim i montažnim materijalom:</t>
  </si>
  <si>
    <t>kabelska polica PK 100</t>
  </si>
  <si>
    <t>kabelska polica PK 200</t>
  </si>
  <si>
    <t>Dobava i postavljanje poklopaca, perforiranih, kabelskih polica, izrađenih od pocinčanog čeličnog lima komplet s svim potrebnim spojnim i montažnim materijalom:</t>
  </si>
  <si>
    <t>poklopac PPK 100</t>
  </si>
  <si>
    <t>poklopac PPK 200</t>
  </si>
  <si>
    <t>STRANICA 2/12</t>
  </si>
  <si>
    <t>plastična SPN cijev Φ 16 mm</t>
  </si>
  <si>
    <t>plastična SPN cijev Φ 26 mm</t>
  </si>
  <si>
    <t>Iskop rova u zemlji IV dim 0.8x0.4 met. Nasipavanje posteljice od pijeska 10+10 cm te nakon polaganja kablova, zasipanje posteljice pijeskom, te zatrpavanje rova i nabijanje zemlje.</t>
  </si>
  <si>
    <t>Dobava i polaganje u iskopani rov zaštitnih cijevi</t>
  </si>
  <si>
    <t>Kabuplast Ø 50 mm</t>
  </si>
  <si>
    <t>Izrada temelja stupa izrađenog od betona marke MB 100 dimenzije 70 x 70 x 80 cm. U temelj treba ugraditi sidrene vijke i PVC cijevi fi 50 mm za uvod i izvod kablova.</t>
  </si>
  <si>
    <t>Dobava i montaža pocinčanog rasvjetnog stupa visine h = 5 m, promjer vrha stupa d = 60 mm, kao art.: CRS 1B Σ 500 ''Dalekovod'' s ugrađenim kanderlaberskim priključnim ormarićem.</t>
  </si>
  <si>
    <t>Dobava i uvlačenje u postavljene cijevi, na kabelske police, kablova i vodova:</t>
  </si>
  <si>
    <t>PPPY 3*1,5mm ²</t>
  </si>
  <si>
    <t>PPPY 4*1,5mm ²</t>
  </si>
  <si>
    <t>PPPY 5*1,5mm ²</t>
  </si>
  <si>
    <t>PPPY 3*2,5mm ²</t>
  </si>
  <si>
    <t>PPPY 5*2,5mm ²</t>
  </si>
  <si>
    <t>PP00PY 3*2,5mm ²</t>
  </si>
  <si>
    <t>PP00PY 5*2,5mm ²</t>
  </si>
  <si>
    <t>PFY 1*16mm ²</t>
  </si>
  <si>
    <t>PP00PY 5*16mm ²</t>
  </si>
  <si>
    <t>PP00PY 4*25mm ²</t>
  </si>
  <si>
    <t>Dobava, montaža i spajanje utičnica vodotjesne izvedbe, IP 44</t>
  </si>
  <si>
    <t>utičnica 16 A, 2P+E, 230 V</t>
  </si>
  <si>
    <t>utičnica 16 A, 3P+N+E, 400 V</t>
  </si>
  <si>
    <t>Dobava i montaža senzorskog prekidača 500 W , IP 54, s područjem osjetljivosti do 10 metara, s mogučnošću podešavanja prorade kod svjetlosti od 2 - 2000 luxa i vremena uključivanja od 8 sec. do 35 min. kao art. IS 1 600419 ''Steinel''</t>
  </si>
  <si>
    <t>STRANICA 3/12</t>
  </si>
  <si>
    <t>Dobava i montaža rasvjetnih tijela, komplet s izvorima svjetlosti, predspojnim spravama, potrebnim ovjesnim priborom ili originalnim priborom za pričvršćenje, odnosno ugradnju. Komplet do pune funkcionalnosti.</t>
  </si>
  <si>
    <t>E1</t>
  </si>
  <si>
    <t>vodotjesna fluo svjetiljka 2*58W, IP 65, s elektronskom prigušnicom, kao art. Monsum - 5LS 412 7-2EA 0003 ''SITECO''</t>
  </si>
  <si>
    <t>E2</t>
  </si>
  <si>
    <t>Dobava i montaža halogenog reflektora 1*500 W , IP 54, opremljenog s senzorom pokreta s područjem osjetljivosti do 12 metara, s mogučnošću podešavanja prorade kod svjetlosti od 2 - 2000 luxa i vremena uključivanja od 8 sec. do 35 min. Kao HS 5140 art. 575212 ''Steinel''</t>
  </si>
  <si>
    <t>komplet</t>
  </si>
  <si>
    <t>INSTALACIJA ZAŠTITE OD MUNJE</t>
  </si>
  <si>
    <t>Dobava i izrada temeljnog uzemljivača postavljanjem, u beton prilikom betoniranja temelja, pocinčane trake P 30*4 mm U stavku uračunati varenje ili spoj trake svaka 2 metra, specijalnim spojnicama kao tip KON 09 firme HERMI na armaturno željezo. U slučaju varenje spoj premazati temeljnom bojom ili bitumenom.</t>
  </si>
  <si>
    <t>Dobava i polaganje u iskopani rov pocinčane trake P 30*4 mm.</t>
  </si>
  <si>
    <t>Dobava i montaža križnih spojnica tip kao KON-01, Rf-V, 050422 firme HERMI.</t>
  </si>
  <si>
    <t>Dobava i montaža nosača hvataljke, kao SON 16 art. 11622 firme ''HERMI''.</t>
  </si>
  <si>
    <t>STRANICA 9/12</t>
  </si>
  <si>
    <t>Dobava i polaganje hvataljke izvedene vodičem od Al. Legure, Φ 8 mm, kao AH 1 art. 090250 firme ''HERMI''.</t>
  </si>
  <si>
    <t>Dobava i montaža spojnica za vodove okruglog presjeka kao tip KON-07, Rf-V, 040111 firme ''HERMI''.</t>
  </si>
  <si>
    <t>Dobava i montaža spojnice hvataljke na žljeb, KON 06 . br. 60122 ''Hermi''.</t>
  </si>
  <si>
    <t>Dobava i montaža obujmice za oluk Φ 120 mm KON 10A, art. 700 358 firme ''HERMI''.</t>
  </si>
  <si>
    <t>Dobava i materijala te izvedba spoja odvoda od aluminijske legure Φ 8 mm i metalnog nosivog stupa , spojnicom tip KON 02, art. 040 122 firme ''HERMI''.</t>
  </si>
  <si>
    <t>Izvedba spoja izvoda za uzemljenje s metalnim masama čeličnih stupova (Spoj izvedi pomoću dva vijka M8 * 30 mm i dvije upružne podlužne pločice.)</t>
  </si>
  <si>
    <t>Izrada premoštenja metalnih masa na objektu fleksibilnom Cu pletenicom presjeka 16 mm² i odgovarajućim stopicama i spojnicama.</t>
  </si>
  <si>
    <t>Razni sitni nespecificirani spojni i montažni materijal.</t>
  </si>
  <si>
    <t>Ispitivanje instalacije, izrada revizione knjige te izdavanje ispitnog protokola o ispitivanju gromobranske instalacije.</t>
  </si>
  <si>
    <t>PRIPREMNO ZAVRŠNI RADOVI</t>
  </si>
  <si>
    <t>Čiščenje objekta nakon završetka radova i odlaganje otpadnog materijala na deponiju na gradilištu.</t>
  </si>
  <si>
    <t>MJERENJA I ISPITIVANJA</t>
  </si>
  <si>
    <t>Mjerenje neprekinutosti zaštitnog vodiča i izdavanje protokola</t>
  </si>
  <si>
    <t>Mjerenje otpora izolacije vodiča i izdavanje protokola.</t>
  </si>
  <si>
    <t>Mjerenje i ispitivanje funkcionalnosti zaštite od previsokog napona dodira te izdavanje protokola.</t>
  </si>
  <si>
    <t>Ispitivanje priključnog ili rasvjetnog mjesta na ispravnost i funkcioniranje prema shemi.</t>
  </si>
  <si>
    <t>UKUPNO STRANICA 11/12</t>
  </si>
  <si>
    <t>REKAPITULACIJA</t>
  </si>
  <si>
    <t>GROMOBRANSKA INSTALACIJA</t>
  </si>
  <si>
    <t>Hrvoje Bradić ECP</t>
  </si>
  <si>
    <t>GRAĐEVINSKO OBRTNIČKI RADOVI</t>
  </si>
  <si>
    <t>ZEMLJANI RADOVI</t>
  </si>
  <si>
    <t>m3</t>
  </si>
  <si>
    <t>1.04.</t>
  </si>
  <si>
    <t>1.05.</t>
  </si>
  <si>
    <t>m2</t>
  </si>
  <si>
    <t>1.06.</t>
  </si>
  <si>
    <t>1.07.</t>
  </si>
  <si>
    <t>Dobava materijala iz iskopa (deponije na gradilištu),te nasipavanje okolo temeljnih stopa nadstrešnice , debljine cca 50 cm, te nabijanje po slojevima do zbijenosti ME= 30 KN/m2.Ukoliko odgovorna osoba na gradilištu utvrdi da materijal nije pogodan za izradu nasipa, nasip je potrebno izvesti šljunčanim materijalom!</t>
  </si>
  <si>
    <t>Odvoz preostale zemlje sa gradilišne na gradsku deponiju udaljenosti do 10 km, nakon izvršenih svih radova na zatrpavanju. Količina materijala data u sraslom stanju.</t>
  </si>
  <si>
    <t>UKUPNO ZEMLJANI RADOVI:</t>
  </si>
  <si>
    <t>2.00</t>
  </si>
  <si>
    <t>BETONSKI I ARMIRANO BETONSKI RADOVI</t>
  </si>
  <si>
    <t>2.01.</t>
  </si>
  <si>
    <t>Dobava i betoniranje podložnog betona debljine 5 cm ispod temeljnih greda, 10 cm ispod tem.stopa mršavim betonom C 12/15.U stavku potrebno uključiti i jedan sloj građevinske folije debljine 0,2 mm na dno iskopa - prirodni teren, radi manje potrošnje betona.</t>
  </si>
  <si>
    <t>2.02.</t>
  </si>
  <si>
    <t>2.03.</t>
  </si>
  <si>
    <t>2.04.</t>
  </si>
  <si>
    <t>beton sa kvarcnim posipom i gletanjem.</t>
  </si>
  <si>
    <t>glatka oplata</t>
  </si>
  <si>
    <t>Izrezivanje dilatacije i zapunjenje reški TE kitom</t>
  </si>
  <si>
    <t>2.05.</t>
  </si>
  <si>
    <t>beton</t>
  </si>
  <si>
    <t>oplata</t>
  </si>
  <si>
    <t>Dobava, sječenje, savijanje i postavljanje armature u sve armirano betonske stavke.Količina je data ap prema količini betona.NAPOMENA:Točna količina armature bit će data u planovima armature.</t>
  </si>
  <si>
    <t>MAG</t>
  </si>
  <si>
    <t>kg</t>
  </si>
  <si>
    <t>- RA, GA</t>
  </si>
  <si>
    <t>UKUPNO BET. I ARM.BETONSKI RADOVI:</t>
  </si>
  <si>
    <t>BRAVARSKI RADOVI</t>
  </si>
  <si>
    <t>NAPOMENA: - Izvoditelj radova dužan je izraditi sve konstrukcije stručno i solidno prema RADIONIČKIM NACRTIMA i detaljima iz projekta uz obaveznu kontrolu mjera na gradilištu. Radionički nacrt IZRAĐUJE IZVOĐAČ te je dužan predočiti ga projektantu prije početka izrade. - Izvoditelj je dužan ishoditi Uvjerenje o kvaliteti izvedenih radova - Jedinična cijena sadrži i sav potreban glavni i pomoćni materijal i pribor za pričvrščenje, sav rad, sav potreban transport do gradilišta i na gradilištu, sve potrebne skele i radne platforme, svu potrebnu energiju , sva ispitivanja kvalitete kao i sve potrebne mjere zaštite na radu radnika.</t>
  </si>
  <si>
    <t>3.01.</t>
  </si>
  <si>
    <t>3.02.</t>
  </si>
  <si>
    <t>UKUPNO BRAVARSKI RADOVI:</t>
  </si>
  <si>
    <t>4.00</t>
  </si>
  <si>
    <t>LIMARSKI RADOVI</t>
  </si>
  <si>
    <t>4.01.</t>
  </si>
  <si>
    <t>4.02.</t>
  </si>
  <si>
    <t>4.03.</t>
  </si>
  <si>
    <t>Dobava, izrada i montaža horizontalnog visećeg žlijeba iz pocinčanog lima deb. 0,6 mm RŠ 55 cm, pravokutnog presjeka 14/14 cm, koji se kukama iz plosnog željeza 3/5 mm pričvrščuje za čelične podrožnice krovišta. U cijeni kompletan žlijeb sa svim potrebnim nosačima žlijeba, i sitnim materijalom potrebnim za pričvršćenje. Izrada prema detalju i dogovoru s projektantom, a boja lima po izboru projektanta.</t>
  </si>
  <si>
    <t>4.04.</t>
  </si>
  <si>
    <t>4.05.</t>
  </si>
  <si>
    <t>4.06.</t>
  </si>
  <si>
    <t>Izrada, dobava i montaža opšava jednostrešnog krova kod višeg dijela strehe - vanjski opšav prepusta . Opšav izvesti iz pocinčanog bojenog lima ( kao fasadni lim), deb. 0,6 mm, složenog presjeka razvijene širine 60 cm.U cijeni kompletan opšav s nosačima i svim sitnim materijalom za pričvrščenje, kao i kitanjem trajnoelastičnim kitom.</t>
  </si>
  <si>
    <t>UKUPNO LIMARSKI RADOVI:</t>
  </si>
  <si>
    <t>BETONSKI I ARMIRANO BET.RADOVI</t>
  </si>
  <si>
    <t>A)</t>
  </si>
  <si>
    <t>PRIPREMNI RADOVI</t>
  </si>
  <si>
    <t>1.</t>
  </si>
  <si>
    <t>B)</t>
  </si>
  <si>
    <t>GRAĐEVINSKI RADOVI</t>
  </si>
  <si>
    <t>1/B</t>
  </si>
  <si>
    <t>2.</t>
  </si>
  <si>
    <t>Planiranje dna rova sa točnosti ± 2 cm.</t>
  </si>
  <si>
    <t>3.</t>
  </si>
  <si>
    <t>4.</t>
  </si>
  <si>
    <t>5.</t>
  </si>
  <si>
    <t>2/B</t>
  </si>
  <si>
    <t>a)</t>
  </si>
  <si>
    <t>vel. 350X170x15 cm</t>
  </si>
  <si>
    <t>veličine 20 x 50 x 20 cm</t>
  </si>
  <si>
    <t>6.</t>
  </si>
  <si>
    <t>7.</t>
  </si>
  <si>
    <t>veličine 25 x 25 x 35 cm</t>
  </si>
  <si>
    <t>b)</t>
  </si>
  <si>
    <t>veličine 20 x 20 x 35 cm</t>
  </si>
  <si>
    <t>8.</t>
  </si>
  <si>
    <t>UKUPNO BETONSKI I A.B. RADOVI :</t>
  </si>
  <si>
    <t>C)</t>
  </si>
  <si>
    <t>VODOVOD</t>
  </si>
  <si>
    <t>DN 110 mm</t>
  </si>
  <si>
    <t>DN 20 mm</t>
  </si>
  <si>
    <t>tip S-9</t>
  </si>
  <si>
    <t>Ispitivanje vodovodne mreže pod tlakom od 15 bara.</t>
  </si>
  <si>
    <t>9.</t>
  </si>
  <si>
    <t>prema ponudi</t>
  </si>
  <si>
    <t>D)</t>
  </si>
  <si>
    <t>KANALIZACIJA</t>
  </si>
  <si>
    <t>cijevi</t>
  </si>
  <si>
    <t>monoblok kanal sa padom dna kanala</t>
  </si>
  <si>
    <t>sabirni element</t>
  </si>
  <si>
    <t>završeci</t>
  </si>
  <si>
    <t>TEHNIX</t>
  </si>
  <si>
    <t>UKUPNO KANALIZACIJA:</t>
  </si>
  <si>
    <t>E)</t>
  </si>
  <si>
    <t>OSTALI RADOVI</t>
  </si>
  <si>
    <t>UKUPNO OSTALI RADOVI:</t>
  </si>
  <si>
    <t>R E K A P I T U L A C I J A</t>
  </si>
  <si>
    <t>Zemljani radovi</t>
  </si>
  <si>
    <t>Betonski i armirano betonski radovi</t>
  </si>
  <si>
    <t>T R O Š K O V N I K OPREME</t>
  </si>
  <si>
    <t>RABAT 10 POSTO</t>
  </si>
  <si>
    <t>HORIZONTALNA PREŠA BALIRKA namjena: prešanje kartona, papira, PET i MET ambalaže, plastike,najlona,tetrapaka i drugih materijalatip : kao Tehnix HPB-25 ili drugo jednakovrijedno, dimenzije preše : 4750 x 980 x 2120 mm ( d x š x v )snaga motora : 380 V/5,5 kWpotisna sila : 25 tonadimenzije bale : 1000 x 720 x 720 mmnamjena: prešanje kartona, papira, PET i MET ambalaže, plastike i drugih materijalavezanje bala pomoću PP trake širine 15 mm koja se spaja metalnim spojnicama i priručnim alatom za vezanjemasa bale: do 250 kg zavisno od materijala koji se balira</t>
  </si>
  <si>
    <t>MOBILNO EKOLOŠKO SPREMIŠTE Tip 1 sa mrežastim vratima ………….komada 2za smještaj kontejnera za otpadno ulje ,otpadne filtere ,otpadne akomulatore,otpadne fluo cijevi.- dimenzija spremišta : visina 2700 mm,širina 4000 mm,dubina 1500 mm- volumen tankvane: 1200 litara- eko tankvana je izvedena u funkciji dna, a prekrivena je podnim rešetkama 30 x 30 x 3 po cijeloj površini- stijene i strop su izvedene od trapeznog profiliranog lima, a prednja strana sastoji se od dvokrilnih mrežastih vratiju opremljena sa zasunom i pripremom za zaključavanje lokotom- sve površine podova i tankvane su nepropusne i otporne na djelovanje opasnog otpada- cjelokupna konstrukcija spremišta izrađena za mogućnost manipulacije te su u tu svrhu izrađeni standardni prihvati za viličar te uške za prijenos dizalicom- cjelokupno spremište je zaštićeno temeljnom i završnom bojom- boja spremišta: zelena RAL 6016- izrađen prema sustavu ISO 9001 i 14001- certifikat propisa zakona zaštite na radu,tehničkim zahtjevima proizvodnje,općoj sigurnosti sigurnosti i zdravlju pri uporabi radne opreme,pravilnik o ispitivanju radnog okoliša, te strojeva i uređaja sa posebnim opasnostima- izjava o sukladnosti proizvoda</t>
  </si>
  <si>
    <t>EKO KONTEJNER ZA RABLJENE FILTERE,OTPADNE KRPE,zapremine 640 litara.....................komada2- zapremina : V = 640 litara - dimenzije (d x š x v ) : 1130 x 930 x 1000 mm- težina posude : 120 kg- mogućnost prenošenja viličarom ili ručnim viličarom- kontejner je izrađen iz čeličnog lima Č.0361 - kontejner zaštićen temeljnom i završnom bojom- boja : zelena RAL 6016- izrađen prema sustavu ISO 9001 i 14001- certifikat propisa zakona zaštite na radu,tehničkim zahtjevima proizvodnje, općoj sigurnosti sigurnosti i zdravlju pri uporabi radne opreme,pravilnik o ispitivanju radnog okoliša, te strojeva i uređaja sa posebnim opasnostima- izjava o sukladnosti proizvoda</t>
  </si>
  <si>
    <t>EKO KONTEJNER ZA RABLJENE AKOMULATORE, zapremine 640 lit.- zapremina : V = 640 litara - dimenzije (d x š x v ) : 1130 x 930 x 1000 mm- težina posude : 120 kg- mogućnost prenošenja viličarom ili ručnim viličarom- kontejner je izrađen iz čeličnog lima Č.0361 - kontejner zaštićen temeljnom i završnom bojom- boja : zelena RAL 6016- unutra zaštićen katranepoksidnom smolom- izrađen prema sustavu ISO 9001 i 14001- certifikat propisa zakona zaštite na radu,tehničkim zahtjevima proizvodnje, općoj sigurnosti sigurnosti i zdravlju pri uporabi radne opreme,pravilnik o ispitivanju radnog okoliša, te strojeva i uređaja sa posebnim opasnostima- izjava o sukladnosti proizvoda</t>
  </si>
  <si>
    <t>EKO KONTEJNER ZA FLUORESCENTNE CIJEVI dužine 1600 mmDimenzije: 1720 x 720 x 1000 mmTežina : 160 kgNosivost : 1100 kgEko kontejner za stare fluorescentne cijevi namijenjen je za odlaganje, sakupljanje i skladištenje fluorescentnih cijevi dužine 1600 mm i kraćih cijevi kontejner je zatvoren poklopcem koji se jednostavno po potrebi može skinutirobusna i kvalitetna izvedba, laka manipulacija i pražnjenje, s posebno kvalitetnom zaštitom od korozije garancija su dugovječnosti ovog proizvoda Materijal izrade: Č.0361Izvana i iznutra antikorozivno zaštićen temeljnom i završnom crvenom bojom (RAL 3020)</t>
  </si>
  <si>
    <t>EKO cisterna za otpadno ulje – V = 2000 litara - zapremina : V= 2000 litara- vanjski promjer : 1000 mm- dužina posude : 2850 mm - težina posude : 450 kg- opremljen je armaturom za prikupljanje i pražnjenje- mogućnost prenošenja viljuškarom,dizalicom- kontejner je izrađen iz čeličnog lima Č.0361 - boja : kataloška zelena RAL 6016- izrađen prema sustavu ISO 9001 i 14001- certifikat propisa zakona zaštite na radu,tehničkim zahtjevima proizvodnje,općoj sigurnosti sigurnosti i zdravlju pri uporabi radne opreme,pravilnik o ispitivanju radnog okoliša, te strojeva i uređaja sa posebnim opasnostima- izjava o sukladnosti proizvoda</t>
  </si>
  <si>
    <t>METALNI KONTEJNERI ZA SKUPLJANJE TEKSTILA volumena 1,5 m3Dimenzija; širina 1000 mm x dubina 1000 mmx visina 1500 mmMetalne izvedbe Sistem samozatvaranjemOslonjem na vlastite oslonceBoja ; smeđaNatpis ; prema zahtjevu kupcaDupli sustav zaključavanja</t>
  </si>
  <si>
    <t>MOBILNA PLATFORMSKA VAGA H 507- Nosivost 3000 kg, podjeljak 1 kg- Dimenzije platforme: 1500 x 1250 mm- Pokazni uređaj: E 1005 - Izvedba s 4 mjerne doze</t>
  </si>
  <si>
    <t>HIDROINSTALACIJE</t>
  </si>
  <si>
    <t>ELEKTROINSTALACIJE</t>
  </si>
  <si>
    <t xml:space="preserve">VANJSKO UREĐENJE </t>
  </si>
  <si>
    <t>OPREMA</t>
  </si>
  <si>
    <t>I</t>
  </si>
  <si>
    <t>I-1.</t>
  </si>
  <si>
    <t>Iskolčenje osi i profila sa osiguranjem glavnih točaka. U geodetska mjerenja -uključen sav rad, materijal i prijevoz. Obračun po m2 površine uređenja.</t>
  </si>
  <si>
    <t>Izrada horizontalne signalizacije prema situaciji u projektu i pravilniku za oznake na kolniku.</t>
  </si>
  <si>
    <t>a</t>
  </si>
  <si>
    <t>znak stop</t>
  </si>
  <si>
    <t>b</t>
  </si>
  <si>
    <t>linija parkinga</t>
  </si>
  <si>
    <t>I-3.</t>
  </si>
  <si>
    <t>Radovi krčenja raslinja – grmovi, manja stabla , i slično, po m2 površine, vidjeti na licu mjesta. Sa odvozom na deponiju do 10 km.</t>
  </si>
  <si>
    <t>I-4.</t>
  </si>
  <si>
    <t>Rezanje ruba postojećeg asfalta i iskop dijela površine sa razgradnjom i odvozom srušenih dijelova na deponiju do 10 km.</t>
  </si>
  <si>
    <t>rezanje</t>
  </si>
  <si>
    <t>iskop</t>
  </si>
  <si>
    <t>I-5.</t>
  </si>
  <si>
    <t>Završno čišćenje okoliša od ostataka građenja i dr. Do spremnosti za uporabu. Po m2 očišćene površine ( asfalt i zelene površine).</t>
  </si>
  <si>
    <t>I - UKUPNO :</t>
  </si>
  <si>
    <t>ZEMLJANI RADOVI:</t>
  </si>
  <si>
    <t>II-1</t>
  </si>
  <si>
    <t>iskop humusa</t>
  </si>
  <si>
    <t>II-2.</t>
  </si>
  <si>
    <t>Planiranje i valjanje temeljnog tla nakon izvršenog iskopa, odgovar. mehanizacijom dok se ne postigne stupanj zbijenosti prema modulu stišljivosti, mjereno kružnom pločom Æ30 cm, Me = 25 MN/m². Obračun po m² uređene i sabijene posteljice. Poprečni nagib mora biti usmjeren od objekta prema van u padu 3%.</t>
  </si>
  <si>
    <t>II-3.</t>
  </si>
  <si>
    <t>Uređenje zelenih površina uz objekt i iza objekta na preostalom dijelu parcele.</t>
  </si>
  <si>
    <t>nasipavanje zemlje i grubo planiranje</t>
  </si>
  <si>
    <t>fino planiranje i sijanje trave</t>
  </si>
  <si>
    <t>II-4.</t>
  </si>
  <si>
    <t>Utovar u kamione, odvoz na deponiju do 10 km ostatka zemlje iz iskopa, istovar i planiranje na deponiji. Sve po m3 materijala u sraslom stanju. Količina u sraslom stanju (bez rastresitosti).</t>
  </si>
  <si>
    <t>II - UKUPNO :</t>
  </si>
  <si>
    <t>DONJI NOSIVI SLOJ</t>
  </si>
  <si>
    <t>III-1.</t>
  </si>
  <si>
    <t>III - UKUPNO</t>
  </si>
  <si>
    <t>BETONSKI RADOVI</t>
  </si>
  <si>
    <t>Nabava, doprema i ugradnja gotovih betonskih rubnika 15/25/100 cm, u sloj svježeg temeljnog betona MB15. Sve komplet sa zalijevanjem reški cem. Mortom. Rubnik kvalitete m+s od betona MB30, industrijski proizveden, sa glatkom obradom vanjskog ruba i zaobljenog brida.</t>
  </si>
  <si>
    <t>IV-4.</t>
  </si>
  <si>
    <t>Nabava, doprema i ugradnja gotovih betonskih slivnika od BC Ø500 mm, u sloj svježeg temeljnog betona MB15. Sve komplet sa probijanjem spoja , ugradnjom ljevanoželjezne rešetke 400 kN na vrhu sve do izrade priključka. Oko cijevi je bet. obloga 10 cm. Dubina do dna je 150 cm.</t>
  </si>
  <si>
    <t>IV - UKUPNO :</t>
  </si>
  <si>
    <t>ASFALTERSKI RADOVI</t>
  </si>
  <si>
    <t>V-1.</t>
  </si>
  <si>
    <t>Izrada nosivog sloja asfalta prometnih površina od bitumeniziranog. Šljunka (BNS). deb. 6cm . Ovaj sloj se nanosi na potpuno uređeni i po nadzornom organu preuzeti tamponski sloj. Predviđa se BNS izvesti od prirodnog granuliranog šljunka i pijeska max. veličine zrna 30 mm, korigiranog sastava prema potrebi s dodatkom kamenog brašna, kao i odsijavanjem većih zrna. Kao vezivo upotrijebiti bitumen tip BIT 45,60 i 90. Izrada i sastav mase treba biti u skladu s važećim tehničkim uvjetima i standardima.</t>
  </si>
  <si>
    <t>V - UKUPNO :</t>
  </si>
  <si>
    <t>OGRADA</t>
  </si>
  <si>
    <t>VI-1.</t>
  </si>
  <si>
    <t>VI-3</t>
  </si>
  <si>
    <t>Nabava, doprema i montaža pješačkih vratiju sa bravom i ključem, kao i ograda, visine 1,50m.</t>
  </si>
  <si>
    <t>REKAPITULACIJA – VANJSKO UREĐENJE</t>
  </si>
  <si>
    <t>PRIPREMNI I ZAVRŠ. RADOVI</t>
  </si>
  <si>
    <t>II</t>
  </si>
  <si>
    <t>III</t>
  </si>
  <si>
    <t>V</t>
  </si>
  <si>
    <t>IV</t>
  </si>
  <si>
    <t>I. GRAĐEVINSKO OBRTNIČKI RADOVI</t>
  </si>
  <si>
    <t>II. HIDROINSTALACIJE</t>
  </si>
  <si>
    <t>II. TROŠKOVNIK HIDROINSTALACIJA</t>
  </si>
  <si>
    <t xml:space="preserve">III. VANJSKO UREĐENJE </t>
  </si>
  <si>
    <t>I. PRIPREMNI I ZAVRŠNI RADOVI</t>
  </si>
  <si>
    <t>IV. ELEKTROINSTALACIJE</t>
  </si>
  <si>
    <t>V. OPREMA</t>
  </si>
  <si>
    <t>MIPEK</t>
  </si>
  <si>
    <t>KOMUNALNI KONTEJNER ZA PRIHVAT SELEKTIRANOG OTPADAZATVORENI - 10 m³ .................komada 4-</t>
  </si>
  <si>
    <t>KOMUNALNI KONTEJNER ZA PRIHVAT SELEKTIRANOG OTPADAZATVORENI - 10 m³.................... Kom 5</t>
  </si>
  <si>
    <t>II-2.1.</t>
  </si>
  <si>
    <t>Uređenje slabo nosivog temeljnog tla geotekstilom. Izvedba radova, ugradnja, obračun i kontrola kvalitete sukladno OTU 2-08.4. Mehanički zahtjevi za geotekstil:</t>
  </si>
  <si>
    <t>najveća vlačna sila &gt;23kN/m</t>
  </si>
  <si>
    <t>tlačna sila proboja klipa &gt;3850N</t>
  </si>
  <si>
    <t>statička sila proboja piramidom &gt;1000N</t>
  </si>
  <si>
    <t>Napomena: nakon obavljenog iskopa, vrši se pregled na licu mjesta te donosi konačna odluka o potrebi za geotekstilom, uz prisustvo nadzora!!</t>
  </si>
  <si>
    <t>završno planiranje na točnost +/- 1 cm prema kotama i nagibima u projektu te sabijanje u slojevima odgovarajućom mehanizacijom dok se ne postigne traženi stupanj nosivosti na kolniku, mjereno kružnom pločom Æ 30 cm. Obračun po m3 ugrađenog materijala u sabijenom stanju. Obračunato 40 cm nasipa i 50 cm tampona</t>
  </si>
  <si>
    <t>Izrada nasipa i tampona od kamenih i šljunčanih materijala sukladno OTU 2-09.3, odnosno tablici 2-09-3. Izvedba radova, obračun radova i kontrola kvalitete sukladno OTU 2-09. Stupanj zbijenosti Sz=95%, Modul stišljivosti Ms &gt; 40 MN7m².</t>
  </si>
  <si>
    <t>Izrada nosivog sloja od zrnatog kamenog materijala bez veziva. Izvedba radova, obračun radova i kontrola kvalitete sukladno OTU 5-01. Zahtjevi za ugrađeni nosivi sloj od zrnatog kamenog materijala bez veziva: Stupanj zbijenosti Sz=100%, Modul stišljivosti Ms &gt; 80 MN7m².</t>
  </si>
  <si>
    <t>M3</t>
  </si>
  <si>
    <t>1.01.</t>
  </si>
  <si>
    <t>1.02.</t>
  </si>
  <si>
    <t>1.03.</t>
  </si>
  <si>
    <t>RED.BR.</t>
  </si>
  <si>
    <t>VRSTA RADOVA</t>
  </si>
  <si>
    <t>JED.MJ.</t>
  </si>
  <si>
    <t>KOL.</t>
  </si>
  <si>
    <t>JED.CIJENA</t>
  </si>
  <si>
    <t>M2</t>
  </si>
  <si>
    <t>1.00</t>
  </si>
  <si>
    <t>m1</t>
  </si>
  <si>
    <t>3.00.</t>
  </si>
  <si>
    <t>kompl.</t>
  </si>
  <si>
    <t>UKUPNO PRIPREMNI RADOVI</t>
  </si>
  <si>
    <t>Iskop rova za polaganje vodovodnih i kanalizacijskih cijevi,vodomjernog okna,separatora,vrtnog hidranta i za revizijska okna u zemljištu C kategorije sa odbacivanjem zemlje na 1,00m od ruba rova.Nagib i dubina iskopa prema projektu.</t>
  </si>
  <si>
    <t>Trasiranje kanala za polaganje vanjskih instalacija vodovoda i kanalizacije do mjesta priključenja.Nanošenje visina(kota)prema projektu i kontrola visina iskopa i polaganja cijevi.Sve ovo radi se u prisustvu nadzornog inženjera,koji će svojim potpisom ovjeriti točnost izmjere.Eventualne izmjene dubina iskopa i niveleta kanala radi novih uvjeta priključenja mogu se izvršiti uz prethodnu suglasnost nadzornog inženjera i projektanta.</t>
  </si>
  <si>
    <t>Nasipavanje dna rova pijeskom u sloju od 10cm i fino planiranje u nagibu pod kojim se polažu cijevi.Nakon što su vodovodne i kanalizacijske cijevi položene i ispitane zasipavaju se pijeskom u sloju od10cm iznad tjemena cijevi.</t>
  </si>
  <si>
    <t>Zatrpavanje rova zemljom od iskopa nakon što su cijevi položene i ispitane na vodonepropusnost i funkcionalnost i zasipane pijeskom. Zatrpavanje se vrši u slojevima od po 30cm uz prethodno nabijanje.Prvi sloj nasipa zemljom ne smije sadržavati kamen ili neki drugi grubi materijal,ostali slojevi nasipavaju se preostalom zemljom od iskopa.</t>
  </si>
  <si>
    <t>Utovar,prijevoz i razastiranje preostale zemlje od iskopa,na udaljenost do 5km na mjesto koje odredi investitor.</t>
  </si>
  <si>
    <t>Izvedba okna za vrtni hidrant betonskom cijevi profila 60cm u C25/30,dužine 0,9m.Na dnu cijev ubetonirati u betonskom temelju,a na dnu nasuti šljunak.Zemljani radovi obračunavaju se posebno,svi ostali radovi,kao i potreban materijal,vrtni hidrant,poklopac iz dvostrukog rebrastog lona d=3-5mm s ispunom međuprostora stiroporom d=5cm,sve komplet gotovo.</t>
  </si>
  <si>
    <t xml:space="preserve">Dobava i ugradnja podložnog betona C16/20 ispod separatora ulja i masti. Sve komplet </t>
  </si>
  <si>
    <t>Izvedba betonskih postolja vanjskih ormarića za smještaj vatrogasnog pribora iz betona C16/20 u potrebnoj oplati.</t>
  </si>
  <si>
    <t>Izvedba otvora na slivnicima za spoj kanalizacijske cijevi DN160mm,te zatvaranje istog nakon montaže.Sve komplet.</t>
  </si>
  <si>
    <t>Izvedba betonskih postolja za vodovodne cijevi i armature u vodomjernom oknu iz betona C16/20u potrebnoj oplati.</t>
  </si>
  <si>
    <t>Izvedba betonskih sidra čvornih točaka vanjskog vodovoda betonom C12/15 u količini od 0,020 m3 po komadu u potrebnoj oplati.</t>
  </si>
  <si>
    <t>Dobava i ugradnja nadzemnog protupožarnog hidranta DN100,sa svim potrebnim prijelaznim i spojnim komadima(FF,komad,ventil sa ugradbenom garniturom, N komad). Sve komplet.</t>
  </si>
  <si>
    <t>Dobava i montaža vatrogasnih ručnih aparata za gašenje požara prahom ABC.Aparati se ugrađuju u ormariće veličine 80x35x22cm sastaklenim vratima s bravicom.</t>
  </si>
  <si>
    <t>Dobava i montaža tipskog protupožarnog ormarića opremljenog sa svim potrebnim priborom za vanjski nadzemni protupožarni hidrant.</t>
  </si>
  <si>
    <t>Ispitivanje hidranta na propisanu funkcionalnost od strane nadležne ustanove s izdavanjem odgovarajućeg atesta.</t>
  </si>
  <si>
    <t>Dezinfekcija vodovodne mreže sredstvom za dezinfekciju.</t>
  </si>
  <si>
    <t>Ispitivanje vode iz najudaljenijeg ispusta radi utvrđivanja kvalitete koja mora biti zdrava za piće sa svim propisanim karakteristikama,prema Pravilniku o zdravstvenoj ispravnosti vode za piće NNbr.47/08.Ispitivanje vrši nadležna medicinska ustanova koja daje i odgovarajući atest.</t>
  </si>
  <si>
    <t>Izvedba priključka građevine na planirani ulični vodovod te ugradnjom potrebnih fazonskih komada i armature u vodomjernookno.Izvedba vodomjernog okna predviđena je u zasebnoj stavci.Sve radove vezane na priključak vodovoda izvodi nadležnokomunalno poduzeće.</t>
  </si>
  <si>
    <t>Dobava i ugradnja kanalskih cijevi i fazonskih komada tipa PVC SN6 sa jačim stjenkama red 3 prema DIN19534 i 8062(normaEN1401)za vanjsku kanalizaciju.Cijevi se polažu na već pripremljenu podlogu u rovu.Spajanje cijevi izvesti prema uputstvu proizvođača.</t>
  </si>
  <si>
    <t>Ispitivanje kanalizacije na vodonepropusnost i funkcionalnost.</t>
  </si>
  <si>
    <t>Dobava i montaža kanala za linijsku odvodnju oborinskih voda jednakovrijednom po sistemu MONOBLOCK RD 200V.Tijelo kanala i pokrovna rešetka izvedeni su monolitno iz polimerbetona natur boje.Građevinska duljina kanala 100cm,građevinska širina 26cm,svjetla širina 20cm,ukupna visina 53cm,težina88/110kg,za razred opterećenja E600 kN u skladu s EN1433.Kanal se izvodi polaganjem na betonsku podlogu marke C25/30 debljine sloja 15cm a potrebno ga je bočno založiti betonom.Gornji rub kanala se izvodi u razini2–5mm ispod kote gotove završne okolne površine.Za čišćenje kanala predvidjeti tipski revizijski elementi 0,6m,s mogućnošću podizanja rešetke razreda opterećenja E600. Spoj na temeljnu kanalizaciju izvesti preko tipskog sabirnog elementa 0,6m s odljevom DN160 debljine 15cm,uključeno sve pripremne i završne radnje.</t>
  </si>
  <si>
    <t xml:space="preserve">kom </t>
  </si>
  <si>
    <t>Dobava i ugradnja tipskog montažnog separatora ulja i masti tipa kao TEHNIXV5000l protoke20l/s. Montaža i ugradnja separatora treba se izvoditi prema uputama proizvođača separatora.Izvedbu potrebne podloge i temeljne ploče za montažu separatora okna treba izvesti prema uputama isporučioca opreme.Zemljani i betonski radovi obračunavaju se posebno.Svi ostali radovi,kao i potreban materijal za montažu separatora sadržani su u jediničnoj cijeni separatora,sve komplet gotovo sa spojem na kanalizaciju.</t>
  </si>
  <si>
    <t>Geodetsko snimanje izvedenog vanjskog vodovoda i kanalizacije od strane ovl. geodeta</t>
  </si>
  <si>
    <t>I-2.</t>
  </si>
  <si>
    <t>IV-1.</t>
  </si>
  <si>
    <t xml:space="preserve"> Izrada habajućeg sloja ceste od asfalt betona deb. 3cm . Ovaj sloj nanosi se nakon preuzimanja po nadzornom organu, sloja od bitumenizir. Šljunka Za izradu ovog sloja treba upotrijebiti plemenitu kamenu sitnež vel. Zrna 0/11 mm, a kao vezivo upotrijebiti BIT. 45 i 60, a točan sastav mješavine određuje se laboratorijski. U pogledu kvalitete materijala za izradu i ugradnju, trebaju zadovoljavati uvjete propisane važećim standardima.</t>
  </si>
  <si>
    <t>V-2.</t>
  </si>
  <si>
    <t>VI</t>
  </si>
  <si>
    <t>VI-2.</t>
  </si>
  <si>
    <t>S</t>
  </si>
  <si>
    <t>M</t>
  </si>
  <si>
    <t>L</t>
  </si>
  <si>
    <t>ECP</t>
  </si>
  <si>
    <t>Dobava materijala iz iskopa ( humusa)- sa deponije gradilišta, te nasipavanje i fino planiranje terena oko objekta na dijelu iza nadstrešnice 1 do ograde,u širini cca 100 cm, te iza nadstrešnice 2 - u širini cca 100 cm,deblj. 20 cm.</t>
  </si>
  <si>
    <t>Izrada, dobava i montaža vertikala za odvod krovne vode. Vertikale se izrađuju iz pocinčanog lima deb. 0,60 mm, četvrtastog presjeka 12/12 cm, koje se obujmicama iz plosnog željeza debljine 8 mm pričvrščuju za horizontalne nosače fasade . U cijeni kompletna vertikala sa odvodom na teren, s potrebnim sitnim materijalom i plosnim pocinčanim, bojenim željezima na svakih cca 130 cm visine. U cijeni koljena i rukavci za 6 vertikala .</t>
  </si>
  <si>
    <t>tip s-50</t>
  </si>
  <si>
    <t>Izvedba priključka projektirane PVC kanalizacije DN200mm na sabirnu jamu i izrada sabirne jame.U cijenu uračunati dobavu i ugradnju potrebog sitnog pribora,spojnog i brtvenog materijala,fazonskog komada,sve komplet gotovo i spojeno.</t>
  </si>
  <si>
    <t>Nabava, doprema i montaža kolnih kliznih vratiju na elektropogon, od čeličnih profila, visine 1,50, zajeno s a svim radovima komplet, sa priključkom na struju, uz izmjeru na licu mjesta. Dužina 7,5m.</t>
  </si>
  <si>
    <t>Izrada, dobava i montaža opšava jednostrešnog krova ( nadstrešnica 1 i 2 ) ispod visečeg žlijeba - vanjski opšav prepusta . Opšav izvesti iz pocinčanog bojenog lima ( kao fasadni lim), deb. 0,6 mm, složenog presjeka razvijene širine 55 cm.U cijeni kompleta opšav s nosačima i svim sitnim materijalom za pričvrščenje, kao i kitanjem trajnoelastičnim kitom.</t>
  </si>
  <si>
    <t>Izvedba vodomjernog okna svijetle veličine 300x150cm iz vodonepropusnog betona C25/30 u potrebnoj glatkoj oplati.Penjalice za silaz u okno su iz betonskog željeza f20mm .Poklopac okna je iz lijevanog željeza veličine 60x60 cm nosivosti A15 sa natpisom"VODOVOD".Dno okna izvesti u padu prema rešetki iz lijevanog željeza bez sifona veličine 20x20cm,čiju odvodnju izvesti sa drenažnom cijevi DN110mm koja se ugrađuje u drenažni pijesak.Cijena sadrži sve komplet gotovo s dobavom i ugradnjom betona u potrebnoj oplati,izradom i montažom armature,lijevano željeznim poklopcem i penjalicama,te lijevano željeznom rešetkom i drenažnom cijevi.Zemljani radovi obračunavaju se posebno.Svi ostali radovi,kao i potreban materijal,izrada i montaža armature sadržani su u jediničnoj cijeni okna-sve komplet gotovo.</t>
  </si>
  <si>
    <t>Dobava, montaža i spajanje na novi priključak:</t>
  </si>
  <si>
    <t>VANJSKO UREĐENJE</t>
  </si>
  <si>
    <t>II-1.1</t>
  </si>
  <si>
    <t xml:space="preserve">Nabava i dovoz materijala za nasipavanje tla, za poravnavanje terena. </t>
  </si>
  <si>
    <t>U cijeni je: - nasipavanje zemljom u sloju 15-30 cm, grubo i fino planiranje. Odabrati kvalitetnu zemlju. Uključeno i sijanje travne smjese 3-4 dag/m2 sa grabljanjem površine uz gnojenje miner.gnojivom jednokratno zalijevanje. Sve po m3 nasipanog humusa (bez rastresitosti)</t>
  </si>
  <si>
    <t>Izrada nasipa i tampona od kamenih i šljunčanih materijala sukladno OTU 2-09.3, odnosno tablici 2-09-3. Izvedba radova, obračun radova i kontrola kvalitete sukladno OTU 2-09. Debljine min 30 cm (tampon u) u sabijenom stanju. Stavka obuhvaća: nabavu, dovoz, nasipavanje, razastiranje, istovar, potrebno vlaženje,</t>
  </si>
  <si>
    <t>Nabava, doprema i montaža industrijske ograde visine 2m, stupovi na razmaku 2,50 m , od pocinčanih plastificiranih panela (kao Betafence i sl.) , uključeno i radovi iskopa i betoniranja temelja, sve do gotovosti.</t>
  </si>
  <si>
    <t>VI-1.1</t>
  </si>
  <si>
    <t xml:space="preserve">Nabava materijala, dovoz i izrada AB potpornog zida na jugoistočnoj i jugozapadnoj strani čestice. Uz sam rub ograde. Visina zida od 1,0 do 2,6 m. </t>
  </si>
  <si>
    <t>Široki strojni iskop humusa i temeljnog tla za poravnavanje čestice prema presjecima u projektu. Iskop vršiti isključivo strojno, a ručno oko instalacija (uključeno u jediničnu cijenu). U cijenu uključiti iskop sa guranjem na stranu i privremenim deponiranjem na gradilištu. Obračun po m3 stvarno izvršenog iskopa tla u sraslom stanju. Napomena: Uz odluku nadzornog inženjera iskopani materijal će se koristiti za zasipavanje zelenih površina a ostatak će se odvesti na deponiju - prijevoz je u st. 4.</t>
  </si>
  <si>
    <r>
      <t xml:space="preserve">Cijevi </t>
    </r>
    <r>
      <rPr>
        <sz val="10"/>
        <color theme="1"/>
        <rFont val="Calibri"/>
        <family val="2"/>
        <charset val="238"/>
      </rPr>
      <t>Ø</t>
    </r>
    <r>
      <rPr>
        <sz val="10"/>
        <color theme="1"/>
        <rFont val="Calibri"/>
        <family val="2"/>
      </rPr>
      <t xml:space="preserve"> 110 za oborinsku odvodnju od slivnika do slivnika, i od slivnika do separatora. </t>
    </r>
  </si>
  <si>
    <t xml:space="preserve">Dobava i montaža polietilenskih PEHD vodovodnih cijevi i fazonskih komada za radni tlak PN10 bara,proizvedenih prema ISO normama i DIN-u 8074 i 8075 s potvrdom o kvaliteti DVG .  </t>
  </si>
  <si>
    <t>DN 50 mm</t>
  </si>
  <si>
    <t>Strojno skidanje humusa na mjestu građenja u sloju debljine do 30 cm (na udaljenosti 50 cm od ruba temelja) , sa guranjem na gradilišnu deponiju, udaljenosti do 50 m.</t>
  </si>
  <si>
    <t>Strojni -djelomično ručni iskop materijala C ktg. , tj. produbljenje iskopa (djelomično ručno dotjerivanje rubova i dna iskopa ) za temelje  natstrešnice, portirnice i betonskih površina dubine cca 80 cm, sa transportom materijala na gradilišni deponij. Stranice i dno iskopa moraju biti pravilni</t>
  </si>
  <si>
    <t>Dobava, nasipavanje i nabijanje šljunčanog materijala u sloju debljine 20 cm, ispod arm.betonske podne ploče nadstrešnice, portirnice i betonskih površina .Nabijanje izvesti u slojevima na zbijenost od ME=40 KN/m2.</t>
  </si>
  <si>
    <t>Planiranje posteljice temelja nakon iskopa s točnošću +- 3 cm, i prosječnim otkopom od 0,05m3/m2 mateijalom C kategorije.</t>
  </si>
  <si>
    <t>I. GRAĐEVINSKO OBRTNIČKI RADOVI - nadstrešnica, portirnica i betonske ploče</t>
  </si>
  <si>
    <t>ZEMLJANI RADOVI - nadstrešnica, portirnica i betonske površine</t>
  </si>
  <si>
    <t>BETONSKI I ARMIRANO BETONSKI RADOVI - nadstrešnica, portirnica i betonske površine</t>
  </si>
  <si>
    <t>Dobava i betoniranje AB temeljnih greda nadstrešnice, portirnice i betoniranih površina betonom C25/30 u dvostranoj oplati, dimenzije greda50/55cm.Presjek betona do 0,20m3/m2.</t>
  </si>
  <si>
    <t>Dobava i betoniranje AB podne ploče nadstrešnice, sa vanjske strane sa zubom 10/6cm,debljine ploče 15 cm u padu, betonom VNP- (vodonepropustnim betonom )tlačne čvrstoče C30/37, presjeka 0,15 m3/m2. Vodonepropustnost se postiže dodavanjem u beton superplastifikatora, kao Sika ViscoCrete 5-800 u omjeru 0,6% na količinu cementa po m3. Upotreba u svemu prema uputi proizvođača. Prilikom betoniranja izvesti i jamu za vagu, dubine 15 cm dimenzija 1,5x1,5 m sa okomitim stranicama. Gornju površinu ab ploče zagladiti do crnog sjaja.Prilikom betoniranja ugraditi sve anker ploče za stupove, kao i čelične "L"profile (u zasebnoj stavci) kao zaštita rubova ploče na ulazima na nadsrtešnicu prilikom transporta viljuškarom, kao i zaštita rubova prostora za vagu .Ploča je dilatirana u poljima od 40 m2, što je uključeno u cijenu. U stavku potrebno uključiti i jedan sloj građ.folije debljine 0,2 mm na ispod ploče , radi manje potrošnje betona.</t>
  </si>
  <si>
    <t>Podbetoniravanje betonomC25/30,u visini od temeljnih stopa do anker ploča i ploče, u oplati.</t>
  </si>
  <si>
    <t>Izrada, dobava i montaža čelične konstrukcije nadstrešnice  , koje se sastoje od slijedećih elemenata:1. Čelični nosivi stupovi: HEA 200 mm, HEA 180 mm,HEA 160 mm, 2. Glavni čelični krovni nosači sSN HE 200 A mm .Sekundarni krovni nosaći - Podrožnice . Fasadni nosači UPN 160 mm5. Krovni spregovi ø 16 mm6. Vertikalni spregovi ø 20 mm7.Fasadni nosaći UPN 160 mm7. Čelične papuče i pločevine8. Spojne ploče , ukrute i vijci, zavari U cijeni kompletna postava s antikorozivnom zaštitom i dvokomponentnom epoksidnom bojom po izoru projektanta.</t>
  </si>
  <si>
    <t>Izrada, dobava i montaža čeličnog pocinčanog "L" profila dim 50/40/4 mm, koji se ugrađuje u podnu AB ploču kao zaštita rubova na ulazima u nadstrešnicu  (zbog ulaza viljuškara u objekat).</t>
  </si>
  <si>
    <t xml:space="preserve">ČELIČNA KONSTRUKCIJA NADSTREŠNICA </t>
  </si>
  <si>
    <t>BRAVARSKI RADOVI - nadstrešnica</t>
  </si>
  <si>
    <t>Dobava i montaža krovnih panela deb. 30 mm, sastavljenih iz gornjeg trapeznog čeličnog pocinčanog bojenog-plastificiranog lima deb. 0,6 mm, ispune od poliuretana debljine 3 cm, te donjeg nisko profiliranog bojenog lima deblj. 0,6 mm.U cijeni kompletno pokrivanje jednostrešnog krovišta, nagiba 9 , sa izvedbom svih proboja na krovu,sa svim sitnim materijalom za pričvrščenje , brtvljenje , kao i bočni opšavi.Boja gornjeg i donjeg lima po izboru projektanta, a u dogovoru s investitorom.Obračun m2 razvijene površine.</t>
  </si>
  <si>
    <t>Dobava materijala i oblagane stražnje fasade nadstrešnice (vertikalna limena obloga) čel. Pocinč. Plastificiranim profiliranim limom , debljine 0,6 mm, koji se pričvrščuje na horizontalne čelične profile. U cijeni kompletna vertikalna obloga, sa početnim u profilom na uzdignutom ab zubu, sa svim pričvrščenjima i kitanjima.</t>
  </si>
  <si>
    <t>VI - UKUPNO :</t>
  </si>
  <si>
    <t>pdv nije uračunat u cijenu</t>
  </si>
  <si>
    <t xml:space="preserve">pdv 25 % </t>
  </si>
</sst>
</file>

<file path=xl/styles.xml><?xml version="1.0" encoding="utf-8"?>
<styleSheet xmlns="http://schemas.openxmlformats.org/spreadsheetml/2006/main">
  <numFmts count="1">
    <numFmt numFmtId="164" formatCode="#,##0.00\ _k_n"/>
  </numFmts>
  <fonts count="2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9C0006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  <font>
      <sz val="28"/>
      <color rgb="FFFF000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3" borderId="0" applyNumberFormat="0" applyBorder="0" applyAlignment="0" applyProtection="0"/>
    <xf numFmtId="0" fontId="16" fillId="4" borderId="0" applyNumberFormat="0" applyBorder="0" applyAlignment="0" applyProtection="0"/>
    <xf numFmtId="9" fontId="17" fillId="0" borderId="0" applyFont="0" applyFill="0" applyBorder="0" applyAlignment="0" applyProtection="0"/>
  </cellStyleXfs>
  <cellXfs count="131"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4" fontId="0" fillId="0" borderId="0" xfId="0" applyNumberFormat="1" applyBorder="1"/>
    <xf numFmtId="4" fontId="1" fillId="0" borderId="0" xfId="0" applyNumberFormat="1" applyFont="1" applyBorder="1"/>
    <xf numFmtId="0" fontId="0" fillId="0" borderId="1" xfId="0" applyBorder="1"/>
    <xf numFmtId="4" fontId="0" fillId="0" borderId="1" xfId="0" applyNumberFormat="1" applyBorder="1"/>
    <xf numFmtId="4" fontId="5" fillId="2" borderId="0" xfId="0" applyNumberFormat="1" applyFont="1" applyFill="1" applyBorder="1"/>
    <xf numFmtId="4" fontId="3" fillId="2" borderId="0" xfId="0" applyNumberFormat="1" applyFont="1" applyFill="1"/>
    <xf numFmtId="4" fontId="3" fillId="2" borderId="0" xfId="0" applyNumberFormat="1" applyFont="1" applyFill="1" applyBorder="1"/>
    <xf numFmtId="4" fontId="6" fillId="2" borderId="0" xfId="0" applyNumberFormat="1" applyFont="1" applyFill="1"/>
    <xf numFmtId="4" fontId="7" fillId="2" borderId="0" xfId="0" applyNumberFormat="1" applyFont="1" applyFill="1"/>
    <xf numFmtId="4" fontId="10" fillId="0" borderId="0" xfId="0" applyNumberFormat="1" applyFont="1"/>
    <xf numFmtId="0" fontId="11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NumberFormat="1" applyFont="1" applyAlignment="1">
      <alignment wrapText="1"/>
    </xf>
    <xf numFmtId="0" fontId="10" fillId="0" borderId="1" xfId="0" applyFont="1" applyBorder="1" applyAlignment="1">
      <alignment wrapText="1"/>
    </xf>
    <xf numFmtId="4" fontId="10" fillId="0" borderId="1" xfId="0" applyNumberFormat="1" applyFont="1" applyBorder="1"/>
    <xf numFmtId="4" fontId="10" fillId="0" borderId="0" xfId="0" applyNumberFormat="1" applyFont="1" applyAlignment="1">
      <alignment wrapText="1"/>
    </xf>
    <xf numFmtId="4" fontId="13" fillId="0" borderId="0" xfId="0" applyNumberFormat="1" applyFont="1"/>
    <xf numFmtId="4" fontId="1" fillId="0" borderId="0" xfId="0" applyNumberFormat="1" applyFont="1"/>
    <xf numFmtId="4" fontId="0" fillId="0" borderId="0" xfId="0" applyNumberFormat="1" applyAlignment="1">
      <alignment wrapText="1"/>
    </xf>
    <xf numFmtId="164" fontId="0" fillId="0" borderId="0" xfId="0" applyNumberFormat="1"/>
    <xf numFmtId="164" fontId="0" fillId="0" borderId="1" xfId="0" applyNumberFormat="1" applyBorder="1"/>
    <xf numFmtId="0" fontId="9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64" fontId="9" fillId="0" borderId="0" xfId="0" applyNumberFormat="1" applyFont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4" fontId="0" fillId="0" borderId="0" xfId="0" applyNumberFormat="1" applyAlignment="1">
      <alignment horizontal="left"/>
    </xf>
    <xf numFmtId="0" fontId="10" fillId="0" borderId="0" xfId="0" applyFont="1" applyAlignment="1">
      <alignment horizontal="left" wrapText="1"/>
    </xf>
    <xf numFmtId="4" fontId="16" fillId="4" borderId="0" xfId="2" applyNumberFormat="1"/>
    <xf numFmtId="4" fontId="1" fillId="0" borderId="0" xfId="0" applyNumberFormat="1" applyFont="1" applyAlignment="1">
      <alignment horizontal="center" vertical="center" textRotation="180"/>
    </xf>
    <xf numFmtId="9" fontId="0" fillId="0" borderId="0" xfId="3" applyFont="1"/>
    <xf numFmtId="0" fontId="0" fillId="0" borderId="0" xfId="0" applyBorder="1"/>
    <xf numFmtId="4" fontId="9" fillId="0" borderId="0" xfId="0" applyNumberFormat="1" applyFont="1"/>
    <xf numFmtId="4" fontId="3" fillId="0" borderId="0" xfId="0" applyNumberFormat="1" applyFont="1" applyBorder="1"/>
    <xf numFmtId="4" fontId="1" fillId="0" borderId="1" xfId="0" applyNumberFormat="1" applyFont="1" applyBorder="1"/>
    <xf numFmtId="4" fontId="8" fillId="3" borderId="1" xfId="1" applyNumberFormat="1" applyBorder="1"/>
    <xf numFmtId="0" fontId="0" fillId="0" borderId="1" xfId="0" applyBorder="1" applyAlignment="1">
      <alignment horizontal="justify"/>
    </xf>
    <xf numFmtId="0" fontId="9" fillId="0" borderId="0" xfId="0" applyFont="1" applyAlignment="1">
      <alignment horizontal="justify" wrapText="1"/>
    </xf>
    <xf numFmtId="0" fontId="0" fillId="0" borderId="0" xfId="0" applyNumberFormat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0" xfId="0" applyAlignment="1">
      <alignment horizontal="justify"/>
    </xf>
    <xf numFmtId="0" fontId="2" fillId="0" borderId="0" xfId="0" applyFont="1" applyAlignment="1">
      <alignment horizontal="justify" wrapText="1"/>
    </xf>
    <xf numFmtId="0" fontId="0" fillId="0" borderId="1" xfId="0" applyBorder="1" applyAlignment="1">
      <alignment horizontal="justify" wrapText="1"/>
    </xf>
    <xf numFmtId="0" fontId="3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0" fontId="7" fillId="0" borderId="0" xfId="0" applyFont="1" applyAlignment="1">
      <alignment horizontal="justify" wrapText="1"/>
    </xf>
    <xf numFmtId="4" fontId="0" fillId="0" borderId="2" xfId="0" applyNumberFormat="1" applyBorder="1"/>
    <xf numFmtId="0" fontId="0" fillId="0" borderId="2" xfId="0" applyBorder="1"/>
    <xf numFmtId="4" fontId="0" fillId="0" borderId="2" xfId="0" applyNumberFormat="1" applyBorder="1" applyAlignment="1">
      <alignment wrapText="1"/>
    </xf>
    <xf numFmtId="0" fontId="0" fillId="0" borderId="2" xfId="0" applyBorder="1" applyAlignment="1">
      <alignment wrapText="1"/>
    </xf>
    <xf numFmtId="4" fontId="0" fillId="0" borderId="0" xfId="0" applyNumberFormat="1" applyFill="1"/>
    <xf numFmtId="0" fontId="10" fillId="0" borderId="0" xfId="0" applyFont="1" applyBorder="1" applyAlignment="1">
      <alignment wrapText="1"/>
    </xf>
    <xf numFmtId="4" fontId="11" fillId="0" borderId="0" xfId="0" applyNumberFormat="1" applyFont="1" applyAlignment="1">
      <alignment wrapText="1"/>
    </xf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0" fontId="10" fillId="0" borderId="0" xfId="0" applyFont="1" applyAlignment="1">
      <alignment horizontal="center" wrapText="1"/>
    </xf>
    <xf numFmtId="4" fontId="10" fillId="0" borderId="0" xfId="0" applyNumberFormat="1" applyFont="1" applyAlignment="1">
      <alignment horizontal="center" wrapText="1"/>
    </xf>
    <xf numFmtId="0" fontId="10" fillId="0" borderId="0" xfId="0" applyFont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0" fontId="0" fillId="0" borderId="0" xfId="0" applyNumberFormat="1" applyAlignment="1">
      <alignment vertical="top"/>
    </xf>
    <xf numFmtId="4" fontId="10" fillId="0" borderId="0" xfId="0" applyNumberFormat="1" applyFont="1" applyBorder="1"/>
    <xf numFmtId="0" fontId="20" fillId="0" borderId="0" xfId="0" applyFont="1" applyBorder="1" applyAlignment="1">
      <alignment wrapText="1"/>
    </xf>
    <xf numFmtId="4" fontId="0" fillId="0" borderId="0" xfId="0" applyNumberFormat="1" applyFill="1" applyBorder="1"/>
    <xf numFmtId="4" fontId="10" fillId="0" borderId="0" xfId="0" applyNumberFormat="1" applyFont="1" applyFill="1"/>
    <xf numFmtId="4" fontId="21" fillId="0" borderId="0" xfId="0" applyNumberFormat="1" applyFont="1"/>
    <xf numFmtId="4" fontId="14" fillId="0" borderId="0" xfId="0" applyNumberFormat="1" applyFont="1" applyFill="1"/>
    <xf numFmtId="0" fontId="0" fillId="0" borderId="0" xfId="0" applyAlignment="1">
      <alignment vertical="top" wrapText="1"/>
    </xf>
    <xf numFmtId="0" fontId="0" fillId="0" borderId="2" xfId="0" applyBorder="1" applyAlignment="1">
      <alignment vertical="top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horizontal="center" wrapText="1"/>
    </xf>
    <xf numFmtId="0" fontId="8" fillId="0" borderId="0" xfId="1" applyFill="1"/>
    <xf numFmtId="0" fontId="22" fillId="0" borderId="0" xfId="1" applyFont="1" applyFill="1"/>
    <xf numFmtId="4" fontId="0" fillId="0" borderId="0" xfId="0" applyNumberFormat="1" applyAlignment="1">
      <alignment horizontal="center"/>
    </xf>
    <xf numFmtId="0" fontId="1" fillId="0" borderId="0" xfId="0" applyFont="1"/>
    <xf numFmtId="49" fontId="0" fillId="0" borderId="0" xfId="0" applyNumberFormat="1"/>
    <xf numFmtId="4" fontId="23" fillId="0" borderId="0" xfId="0" applyNumberFormat="1" applyFont="1"/>
    <xf numFmtId="4" fontId="22" fillId="0" borderId="0" xfId="0" applyNumberFormat="1" applyFont="1" applyAlignment="1">
      <alignment wrapText="1"/>
    </xf>
    <xf numFmtId="0" fontId="23" fillId="0" borderId="0" xfId="0" applyFont="1" applyAlignment="1">
      <alignment vertical="top"/>
    </xf>
    <xf numFmtId="0" fontId="23" fillId="0" borderId="0" xfId="0" applyFont="1" applyAlignment="1">
      <alignment wrapText="1"/>
    </xf>
    <xf numFmtId="0" fontId="23" fillId="0" borderId="0" xfId="0" applyFont="1"/>
    <xf numFmtId="0" fontId="10" fillId="0" borderId="2" xfId="0" applyFont="1" applyBorder="1" applyAlignment="1">
      <alignment wrapText="1"/>
    </xf>
    <xf numFmtId="4" fontId="10" fillId="0" borderId="2" xfId="0" applyNumberFormat="1" applyFont="1" applyBorder="1" applyAlignment="1">
      <alignment wrapText="1"/>
    </xf>
    <xf numFmtId="16" fontId="0" fillId="0" borderId="0" xfId="0" applyNumberFormat="1" applyAlignment="1">
      <alignment vertical="top"/>
    </xf>
    <xf numFmtId="4" fontId="0" fillId="0" borderId="2" xfId="0" applyNumberFormat="1" applyBorder="1" applyAlignment="1">
      <alignment vertical="top"/>
    </xf>
    <xf numFmtId="0" fontId="0" fillId="0" borderId="3" xfId="0" applyBorder="1" applyAlignment="1">
      <alignment vertical="top"/>
    </xf>
    <xf numFmtId="0" fontId="10" fillId="0" borderId="3" xfId="0" applyFont="1" applyBorder="1" applyAlignment="1">
      <alignment wrapText="1"/>
    </xf>
    <xf numFmtId="4" fontId="10" fillId="0" borderId="3" xfId="0" applyNumberFormat="1" applyFont="1" applyBorder="1" applyAlignment="1">
      <alignment wrapText="1"/>
    </xf>
    <xf numFmtId="4" fontId="0" fillId="0" borderId="3" xfId="0" applyNumberFormat="1" applyBorder="1"/>
    <xf numFmtId="4" fontId="0" fillId="0" borderId="4" xfId="0" applyNumberFormat="1" applyBorder="1" applyAlignment="1">
      <alignment vertical="top"/>
    </xf>
    <xf numFmtId="4" fontId="0" fillId="0" borderId="3" xfId="0" applyNumberFormat="1" applyBorder="1" applyAlignment="1">
      <alignment vertical="top"/>
    </xf>
    <xf numFmtId="0" fontId="10" fillId="0" borderId="0" xfId="0" applyNumberFormat="1" applyFont="1" applyFill="1" applyAlignment="1">
      <alignment wrapText="1"/>
    </xf>
    <xf numFmtId="4" fontId="0" fillId="0" borderId="3" xfId="0" applyNumberFormat="1" applyFill="1" applyBorder="1"/>
    <xf numFmtId="4" fontId="0" fillId="0" borderId="2" xfId="0" applyNumberFormat="1" applyFill="1" applyBorder="1"/>
    <xf numFmtId="4" fontId="0" fillId="0" borderId="5" xfId="0" applyNumberFormat="1" applyFill="1" applyBorder="1"/>
    <xf numFmtId="4" fontId="23" fillId="0" borderId="0" xfId="0" applyNumberFormat="1" applyFont="1" applyFill="1"/>
    <xf numFmtId="4" fontId="9" fillId="0" borderId="0" xfId="0" applyNumberFormat="1" applyFont="1" applyFill="1"/>
    <xf numFmtId="0" fontId="12" fillId="0" borderId="0" xfId="0" applyFont="1" applyFill="1" applyAlignment="1">
      <alignment wrapText="1"/>
    </xf>
    <xf numFmtId="4" fontId="10" fillId="0" borderId="3" xfId="0" applyNumberFormat="1" applyFont="1" applyBorder="1"/>
    <xf numFmtId="4" fontId="5" fillId="0" borderId="3" xfId="0" applyNumberFormat="1" applyFont="1" applyFill="1" applyBorder="1"/>
    <xf numFmtId="4" fontId="10" fillId="0" borderId="3" xfId="0" applyNumberFormat="1" applyFont="1" applyFill="1" applyBorder="1"/>
    <xf numFmtId="4" fontId="23" fillId="0" borderId="5" xfId="0" applyNumberFormat="1" applyFont="1" applyFill="1" applyBorder="1"/>
    <xf numFmtId="4" fontId="23" fillId="0" borderId="1" xfId="0" applyNumberFormat="1" applyFont="1" applyFill="1" applyBorder="1"/>
    <xf numFmtId="0" fontId="0" fillId="0" borderId="4" xfId="0" applyBorder="1" applyAlignment="1">
      <alignment vertical="top"/>
    </xf>
    <xf numFmtId="0" fontId="0" fillId="0" borderId="3" xfId="0" applyBorder="1" applyAlignment="1">
      <alignment wrapText="1"/>
    </xf>
    <xf numFmtId="0" fontId="0" fillId="0" borderId="3" xfId="0" applyBorder="1"/>
    <xf numFmtId="4" fontId="23" fillId="0" borderId="5" xfId="0" applyNumberFormat="1" applyFont="1" applyBorder="1"/>
    <xf numFmtId="0" fontId="0" fillId="0" borderId="0" xfId="0" applyBorder="1" applyAlignment="1">
      <alignment vertical="top"/>
    </xf>
    <xf numFmtId="0" fontId="0" fillId="0" borderId="0" xfId="0" applyBorder="1" applyAlignment="1">
      <alignment wrapText="1"/>
    </xf>
    <xf numFmtId="4" fontId="0" fillId="0" borderId="5" xfId="0" applyNumberFormat="1" applyBorder="1"/>
    <xf numFmtId="0" fontId="22" fillId="0" borderId="0" xfId="1" applyFont="1" applyFill="1" applyBorder="1"/>
    <xf numFmtId="0" fontId="23" fillId="0" borderId="1" xfId="0" applyFont="1" applyFill="1" applyBorder="1" applyAlignment="1">
      <alignment wrapText="1"/>
    </xf>
    <xf numFmtId="0" fontId="23" fillId="0" borderId="0" xfId="0" applyFont="1" applyFill="1" applyAlignment="1">
      <alignment vertical="top"/>
    </xf>
    <xf numFmtId="0" fontId="23" fillId="0" borderId="1" xfId="0" applyFont="1" applyFill="1" applyBorder="1"/>
    <xf numFmtId="4" fontId="23" fillId="0" borderId="0" xfId="0" applyNumberFormat="1" applyFont="1" applyBorder="1"/>
    <xf numFmtId="4" fontId="0" fillId="0" borderId="0" xfId="0" applyNumberFormat="1" applyBorder="1" applyAlignment="1">
      <alignment wrapText="1"/>
    </xf>
    <xf numFmtId="4" fontId="15" fillId="0" borderId="0" xfId="1" applyNumberFormat="1" applyFont="1" applyFill="1" applyAlignment="1">
      <alignment horizontal="right" vertical="center"/>
    </xf>
    <xf numFmtId="0" fontId="9" fillId="0" borderId="0" xfId="0" applyFont="1"/>
    <xf numFmtId="164" fontId="9" fillId="0" borderId="0" xfId="0" applyNumberFormat="1" applyFont="1"/>
    <xf numFmtId="4" fontId="3" fillId="5" borderId="0" xfId="0" applyNumberFormat="1" applyFont="1" applyFill="1" applyBorder="1"/>
    <xf numFmtId="0" fontId="2" fillId="5" borderId="0" xfId="0" applyFont="1" applyFill="1" applyAlignment="1">
      <alignment horizontal="justify" wrapText="1"/>
    </xf>
    <xf numFmtId="0" fontId="5" fillId="5" borderId="0" xfId="0" applyFont="1" applyFill="1" applyAlignment="1">
      <alignment horizontal="justify" wrapText="1"/>
    </xf>
    <xf numFmtId="0" fontId="3" fillId="5" borderId="0" xfId="0" applyFont="1" applyFill="1" applyAlignment="1">
      <alignment horizontal="justify" wrapText="1"/>
    </xf>
    <xf numFmtId="4" fontId="0" fillId="5" borderId="0" xfId="0" applyNumberFormat="1" applyFill="1" applyBorder="1"/>
    <xf numFmtId="4" fontId="18" fillId="5" borderId="0" xfId="0" applyNumberFormat="1" applyFont="1" applyFill="1"/>
    <xf numFmtId="4" fontId="19" fillId="0" borderId="0" xfId="0" applyNumberFormat="1" applyFont="1" applyAlignment="1">
      <alignment wrapText="1"/>
    </xf>
  </cellXfs>
  <cellStyles count="4">
    <cellStyle name="Dobro" xfId="2" builtinId="26"/>
    <cellStyle name="Loše" xfId="1" builtinId="27"/>
    <cellStyle name="Obično" xfId="0" builtinId="0"/>
    <cellStyle name="Postotak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43"/>
  <sheetViews>
    <sheetView tabSelected="1" view="pageLayout" topLeftCell="A4" zoomScaleSheetLayoutView="80" workbookViewId="0">
      <selection activeCell="C18" sqref="C18"/>
    </sheetView>
  </sheetViews>
  <sheetFormatPr defaultRowHeight="15"/>
  <cols>
    <col min="1" max="1" width="5" customWidth="1"/>
    <col min="2" max="2" width="33.5703125" customWidth="1"/>
    <col min="3" max="3" width="18.140625" style="23" customWidth="1"/>
    <col min="4" max="4" width="7.28515625" style="1" customWidth="1"/>
  </cols>
  <sheetData>
    <row r="3" spans="1:5" s="1" customFormat="1">
      <c r="A3"/>
      <c r="B3" t="s">
        <v>94</v>
      </c>
      <c r="C3" s="23"/>
      <c r="E3"/>
    </row>
    <row r="5" spans="1:5" s="1" customFormat="1">
      <c r="A5" t="s">
        <v>201</v>
      </c>
      <c r="B5" t="s">
        <v>97</v>
      </c>
      <c r="C5" s="23">
        <f>Građevinski!F92</f>
        <v>0</v>
      </c>
      <c r="E5"/>
    </row>
    <row r="7" spans="1:5" s="1" customFormat="1">
      <c r="A7" t="s">
        <v>248</v>
      </c>
      <c r="B7" t="s">
        <v>197</v>
      </c>
      <c r="C7" s="23">
        <f>Hidroinstalacije!F129</f>
        <v>0</v>
      </c>
      <c r="E7"/>
    </row>
    <row r="8" spans="1:5" s="1" customFormat="1">
      <c r="A8"/>
      <c r="B8"/>
      <c r="C8" s="23"/>
      <c r="E8"/>
    </row>
    <row r="9" spans="1:5" s="1" customFormat="1">
      <c r="A9" t="s">
        <v>249</v>
      </c>
      <c r="B9" t="s">
        <v>199</v>
      </c>
      <c r="C9" s="23">
        <f>'Vanjsko uređenje'!F117</f>
        <v>0</v>
      </c>
      <c r="E9"/>
    </row>
    <row r="10" spans="1:5" s="1" customFormat="1">
      <c r="A10"/>
      <c r="B10"/>
      <c r="C10" s="23"/>
      <c r="E10"/>
    </row>
    <row r="11" spans="1:5" s="1" customFormat="1">
      <c r="A11" t="s">
        <v>251</v>
      </c>
      <c r="B11" t="s">
        <v>198</v>
      </c>
      <c r="C11" s="23">
        <f>Elektroinstalacije!G335</f>
        <v>0</v>
      </c>
      <c r="E11"/>
    </row>
    <row r="13" spans="1:5" s="1" customFormat="1">
      <c r="A13" s="6" t="s">
        <v>250</v>
      </c>
      <c r="B13" s="6" t="s">
        <v>200</v>
      </c>
      <c r="C13" s="24">
        <f>Oprema!M42</f>
        <v>0</v>
      </c>
      <c r="D13" s="7"/>
      <c r="E13"/>
    </row>
    <row r="14" spans="1:5" s="28" customFormat="1" ht="22.5" customHeight="1">
      <c r="A14" s="25"/>
      <c r="B14" s="26" t="s">
        <v>33</v>
      </c>
      <c r="C14" s="27">
        <f>SUM(C5:C13)</f>
        <v>0</v>
      </c>
      <c r="D14" s="121"/>
      <c r="E14" s="25"/>
    </row>
    <row r="16" spans="1:5">
      <c r="B16" s="122" t="s">
        <v>357</v>
      </c>
      <c r="C16" s="123"/>
      <c r="D16" s="35"/>
    </row>
    <row r="17" spans="2:3">
      <c r="B17" s="122" t="s">
        <v>358</v>
      </c>
      <c r="C17" s="123"/>
    </row>
    <row r="18" spans="2:3">
      <c r="B18" s="122"/>
      <c r="C18" s="123"/>
    </row>
    <row r="19" spans="2:3">
      <c r="B19" s="122"/>
      <c r="C19" s="123"/>
    </row>
    <row r="143" spans="1:2">
      <c r="A143" s="29"/>
      <c r="B143" s="29"/>
    </row>
  </sheetData>
  <pageMargins left="0.7" right="0.7" top="0.75" bottom="0.75" header="0.3" footer="0.3"/>
  <pageSetup paperSize="9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93"/>
  <sheetViews>
    <sheetView view="pageBreakPreview" topLeftCell="A82" zoomScale="90" zoomScaleSheetLayoutView="90" workbookViewId="0">
      <selection activeCell="E8" sqref="E8:E92"/>
    </sheetView>
  </sheetViews>
  <sheetFormatPr defaultRowHeight="15"/>
  <cols>
    <col min="1" max="1" width="9.28515625" style="58" bestFit="1" customWidth="1"/>
    <col min="2" max="2" width="63.28515625" style="15" customWidth="1"/>
    <col min="3" max="3" width="9.7109375" style="15" customWidth="1"/>
    <col min="4" max="4" width="14.42578125" style="19" customWidth="1"/>
    <col min="5" max="5" width="13.140625" style="4" customWidth="1"/>
    <col min="6" max="6" width="17.42578125" style="1" customWidth="1"/>
    <col min="7" max="7" width="9.140625" style="78"/>
  </cols>
  <sheetData>
    <row r="2" spans="1:7" ht="37.5">
      <c r="B2" s="63" t="s">
        <v>344</v>
      </c>
      <c r="C2" s="63"/>
      <c r="D2" s="64"/>
    </row>
    <row r="3" spans="1:7" ht="18.75">
      <c r="B3" s="63"/>
      <c r="C3" s="63"/>
      <c r="D3" s="64"/>
    </row>
    <row r="4" spans="1:7">
      <c r="B4" s="14"/>
      <c r="C4" s="14"/>
      <c r="D4" s="57"/>
    </row>
    <row r="5" spans="1:7">
      <c r="A5" s="58" t="s">
        <v>275</v>
      </c>
      <c r="B5" s="60" t="s">
        <v>276</v>
      </c>
      <c r="C5" s="15" t="s">
        <v>277</v>
      </c>
      <c r="D5" s="61" t="s">
        <v>278</v>
      </c>
      <c r="E5" s="4" t="s">
        <v>279</v>
      </c>
      <c r="F5" s="1" t="s">
        <v>33</v>
      </c>
    </row>
    <row r="6" spans="1:7">
      <c r="A6" s="58" t="s">
        <v>281</v>
      </c>
      <c r="B6" s="14" t="s">
        <v>345</v>
      </c>
      <c r="C6" s="14"/>
      <c r="D6" s="57"/>
    </row>
    <row r="7" spans="1:7" ht="52.5" customHeight="1">
      <c r="A7" s="58" t="s">
        <v>272</v>
      </c>
      <c r="B7" s="15" t="s">
        <v>340</v>
      </c>
    </row>
    <row r="8" spans="1:7">
      <c r="C8" s="15" t="s">
        <v>271</v>
      </c>
      <c r="D8" s="19">
        <v>157</v>
      </c>
      <c r="F8" s="1">
        <f>D8*E8</f>
        <v>0</v>
      </c>
      <c r="G8" s="78" t="s">
        <v>316</v>
      </c>
    </row>
    <row r="10" spans="1:7" ht="64.5">
      <c r="A10" s="88" t="s">
        <v>273</v>
      </c>
      <c r="B10" s="16" t="s">
        <v>341</v>
      </c>
    </row>
    <row r="11" spans="1:7">
      <c r="C11" s="15" t="s">
        <v>271</v>
      </c>
      <c r="D11" s="19">
        <v>53</v>
      </c>
      <c r="F11" s="1">
        <f>D11*E11</f>
        <v>0</v>
      </c>
      <c r="G11" s="78" t="s">
        <v>316</v>
      </c>
    </row>
    <row r="13" spans="1:7" ht="26.25">
      <c r="A13" s="62" t="s">
        <v>274</v>
      </c>
      <c r="B13" s="15" t="s">
        <v>343</v>
      </c>
    </row>
    <row r="14" spans="1:7">
      <c r="C14" s="15" t="s">
        <v>280</v>
      </c>
      <c r="D14" s="19">
        <v>66</v>
      </c>
      <c r="F14" s="1">
        <f>D14*E14</f>
        <v>0</v>
      </c>
      <c r="G14" s="78" t="s">
        <v>316</v>
      </c>
    </row>
    <row r="16" spans="1:7" ht="61.5" customHeight="1">
      <c r="A16" s="58" t="s">
        <v>100</v>
      </c>
      <c r="B16" s="15" t="s">
        <v>342</v>
      </c>
    </row>
    <row r="17" spans="1:7">
      <c r="C17" s="15" t="s">
        <v>271</v>
      </c>
      <c r="D17" s="19">
        <v>105</v>
      </c>
      <c r="F17" s="1">
        <f>D17*E17</f>
        <v>0</v>
      </c>
      <c r="G17" s="78" t="s">
        <v>316</v>
      </c>
    </row>
    <row r="19" spans="1:7" ht="64.5">
      <c r="A19" s="58" t="s">
        <v>101</v>
      </c>
      <c r="B19" s="16" t="s">
        <v>105</v>
      </c>
      <c r="C19" s="16"/>
    </row>
    <row r="20" spans="1:7">
      <c r="C20" s="15" t="s">
        <v>271</v>
      </c>
      <c r="D20" s="19">
        <v>13.5</v>
      </c>
      <c r="F20" s="1">
        <f>D20*E20</f>
        <v>0</v>
      </c>
      <c r="G20" s="78" t="s">
        <v>316</v>
      </c>
    </row>
    <row r="22" spans="1:7" ht="51.75">
      <c r="A22" s="88" t="s">
        <v>103</v>
      </c>
      <c r="B22" s="16" t="s">
        <v>320</v>
      </c>
      <c r="C22" s="16" t="s">
        <v>271</v>
      </c>
      <c r="D22" s="19">
        <v>11</v>
      </c>
      <c r="F22" s="1">
        <f>D22*E22</f>
        <v>0</v>
      </c>
      <c r="G22" s="78" t="s">
        <v>316</v>
      </c>
    </row>
    <row r="24" spans="1:7" ht="39">
      <c r="A24" s="58" t="s">
        <v>104</v>
      </c>
      <c r="B24" s="15" t="s">
        <v>106</v>
      </c>
      <c r="C24" s="15" t="s">
        <v>271</v>
      </c>
      <c r="D24" s="19">
        <v>53</v>
      </c>
      <c r="F24" s="1">
        <f>D24*E24</f>
        <v>0</v>
      </c>
      <c r="G24" s="78" t="s">
        <v>316</v>
      </c>
    </row>
    <row r="25" spans="1:7" ht="15.75" thickBot="1">
      <c r="A25" s="73"/>
      <c r="B25" s="86"/>
      <c r="C25" s="86"/>
      <c r="D25" s="87"/>
      <c r="E25" s="51"/>
      <c r="F25" s="51"/>
    </row>
    <row r="26" spans="1:7" ht="15.75" thickBot="1">
      <c r="A26" s="90"/>
      <c r="B26" s="91" t="s">
        <v>107</v>
      </c>
      <c r="C26" s="91"/>
      <c r="D26" s="92"/>
      <c r="E26" s="93"/>
      <c r="F26" s="97">
        <f>SUM(F8:F25)</f>
        <v>0</v>
      </c>
      <c r="G26" s="78" t="s">
        <v>316</v>
      </c>
    </row>
    <row r="28" spans="1:7" ht="26.25">
      <c r="A28" s="58" t="s">
        <v>108</v>
      </c>
      <c r="B28" s="14" t="s">
        <v>346</v>
      </c>
      <c r="C28" s="14"/>
      <c r="D28" s="57"/>
    </row>
    <row r="30" spans="1:7" ht="51.75">
      <c r="A30" s="58" t="s">
        <v>110</v>
      </c>
      <c r="B30" s="96" t="s">
        <v>111</v>
      </c>
      <c r="C30" s="16"/>
    </row>
    <row r="31" spans="1:7">
      <c r="C31" s="15" t="s">
        <v>271</v>
      </c>
      <c r="D31" s="19">
        <v>6.6</v>
      </c>
      <c r="F31" s="1">
        <f>D31*E31</f>
        <v>0</v>
      </c>
    </row>
    <row r="33" spans="1:7" ht="41.25" customHeight="1">
      <c r="A33" s="58" t="s">
        <v>112</v>
      </c>
      <c r="B33" s="15" t="s">
        <v>347</v>
      </c>
    </row>
    <row r="34" spans="1:7">
      <c r="B34" s="15" t="s">
        <v>119</v>
      </c>
      <c r="C34" s="15" t="s">
        <v>99</v>
      </c>
      <c r="D34" s="19">
        <v>53</v>
      </c>
      <c r="F34" s="1">
        <f>D34*E34</f>
        <v>0</v>
      </c>
    </row>
    <row r="35" spans="1:7">
      <c r="B35" s="15" t="s">
        <v>120</v>
      </c>
      <c r="C35" s="15" t="s">
        <v>102</v>
      </c>
      <c r="D35" s="19">
        <v>148.22999999999999</v>
      </c>
      <c r="F35" s="1">
        <f>D35*E35</f>
        <v>0</v>
      </c>
    </row>
    <row r="37" spans="1:7" ht="186" customHeight="1">
      <c r="A37" s="65" t="s">
        <v>113</v>
      </c>
      <c r="B37" s="16" t="s">
        <v>348</v>
      </c>
      <c r="C37" s="16"/>
    </row>
    <row r="38" spans="1:7">
      <c r="B38" s="15" t="s">
        <v>115</v>
      </c>
      <c r="C38" s="15" t="s">
        <v>99</v>
      </c>
      <c r="D38" s="19">
        <v>88</v>
      </c>
      <c r="F38" s="1">
        <f>D38*E38</f>
        <v>0</v>
      </c>
    </row>
    <row r="39" spans="1:7">
      <c r="B39" s="15" t="s">
        <v>116</v>
      </c>
      <c r="C39" s="15" t="s">
        <v>102</v>
      </c>
      <c r="D39" s="19">
        <v>88</v>
      </c>
      <c r="F39" s="1">
        <f>D39*E39</f>
        <v>0</v>
      </c>
    </row>
    <row r="40" spans="1:7">
      <c r="B40" s="15" t="s">
        <v>117</v>
      </c>
      <c r="C40" s="15" t="s">
        <v>282</v>
      </c>
      <c r="D40" s="19">
        <v>13.2</v>
      </c>
      <c r="F40" s="1">
        <f>D40*E40</f>
        <v>0</v>
      </c>
    </row>
    <row r="41" spans="1:7" s="1" customFormat="1">
      <c r="A41" s="59"/>
      <c r="B41" s="15"/>
      <c r="C41" s="15"/>
      <c r="D41" s="19"/>
      <c r="E41" s="4"/>
      <c r="G41" s="78"/>
    </row>
    <row r="42" spans="1:7" s="1" customFormat="1" ht="29.25" customHeight="1">
      <c r="A42" s="59" t="s">
        <v>114</v>
      </c>
      <c r="B42" s="15" t="s">
        <v>349</v>
      </c>
      <c r="C42" s="15"/>
      <c r="D42" s="19"/>
      <c r="E42" s="4"/>
      <c r="G42" s="78"/>
    </row>
    <row r="43" spans="1:7" s="1" customFormat="1">
      <c r="A43" s="59"/>
      <c r="B43" s="15" t="s">
        <v>119</v>
      </c>
      <c r="C43" s="15" t="s">
        <v>99</v>
      </c>
      <c r="D43" s="19">
        <v>1</v>
      </c>
      <c r="E43" s="4"/>
      <c r="F43" s="1">
        <f>D43*E43</f>
        <v>0</v>
      </c>
      <c r="G43" s="78"/>
    </row>
    <row r="44" spans="1:7" s="1" customFormat="1">
      <c r="A44" s="59"/>
      <c r="B44" s="15" t="s">
        <v>120</v>
      </c>
      <c r="C44" s="15" t="s">
        <v>102</v>
      </c>
      <c r="D44" s="19">
        <v>15</v>
      </c>
      <c r="E44" s="4"/>
      <c r="F44" s="1">
        <f>D44*E44</f>
        <v>0</v>
      </c>
      <c r="G44" s="78"/>
    </row>
    <row r="45" spans="1:7" s="1" customFormat="1">
      <c r="A45" s="59"/>
      <c r="B45" s="15"/>
      <c r="C45" s="15"/>
      <c r="D45" s="19"/>
      <c r="E45" s="4"/>
      <c r="G45" s="78"/>
    </row>
    <row r="46" spans="1:7" s="1" customFormat="1" ht="55.5" customHeight="1">
      <c r="A46" s="59" t="s">
        <v>118</v>
      </c>
      <c r="B46" s="15" t="s">
        <v>121</v>
      </c>
      <c r="C46" s="15"/>
      <c r="D46" s="19"/>
      <c r="E46" s="4"/>
      <c r="G46" s="78"/>
    </row>
    <row r="47" spans="1:7" s="1" customFormat="1">
      <c r="A47" s="59"/>
      <c r="B47" s="15" t="s">
        <v>122</v>
      </c>
      <c r="C47" s="15" t="s">
        <v>123</v>
      </c>
      <c r="D47" s="19">
        <v>6234</v>
      </c>
      <c r="E47" s="4"/>
      <c r="F47" s="1">
        <f>D47*E47</f>
        <v>0</v>
      </c>
      <c r="G47" s="78"/>
    </row>
    <row r="48" spans="1:7" s="1" customFormat="1">
      <c r="A48" s="59"/>
      <c r="B48" s="15" t="s">
        <v>124</v>
      </c>
      <c r="C48" s="15" t="s">
        <v>123</v>
      </c>
      <c r="D48" s="19">
        <v>4156</v>
      </c>
      <c r="E48" s="4"/>
      <c r="F48" s="1">
        <f>D48*E48</f>
        <v>0</v>
      </c>
      <c r="G48" s="78"/>
    </row>
    <row r="49" spans="1:7" s="1" customFormat="1" ht="15.75" thickBot="1">
      <c r="A49" s="89"/>
      <c r="B49" s="86"/>
      <c r="C49" s="86"/>
      <c r="D49" s="87"/>
      <c r="E49" s="51"/>
      <c r="F49" s="98"/>
      <c r="G49" s="78"/>
    </row>
    <row r="50" spans="1:7" s="1" customFormat="1" ht="15.75" thickBot="1">
      <c r="A50" s="94"/>
      <c r="B50" s="91" t="s">
        <v>125</v>
      </c>
      <c r="C50" s="91"/>
      <c r="D50" s="92"/>
      <c r="E50" s="93"/>
      <c r="F50" s="99">
        <f>SUM(F31:F49)</f>
        <v>0</v>
      </c>
      <c r="G50" s="78"/>
    </row>
    <row r="51" spans="1:7" s="1" customFormat="1">
      <c r="A51" s="59"/>
      <c r="B51" s="15"/>
      <c r="C51" s="15"/>
      <c r="D51" s="19"/>
      <c r="E51" s="4"/>
      <c r="F51" s="55"/>
      <c r="G51" s="78"/>
    </row>
    <row r="52" spans="1:7" s="1" customFormat="1">
      <c r="A52" s="59"/>
      <c r="B52" s="15"/>
      <c r="C52" s="15"/>
      <c r="D52" s="19"/>
      <c r="E52" s="4"/>
      <c r="G52" s="78"/>
    </row>
    <row r="53" spans="1:7" s="1" customFormat="1">
      <c r="A53" s="59" t="s">
        <v>283</v>
      </c>
      <c r="B53" s="14" t="s">
        <v>353</v>
      </c>
      <c r="C53" s="14"/>
      <c r="D53" s="57"/>
      <c r="E53" s="4"/>
      <c r="G53" s="78"/>
    </row>
    <row r="54" spans="1:7" s="1" customFormat="1">
      <c r="A54" s="59"/>
      <c r="B54" s="14"/>
      <c r="C54" s="14"/>
      <c r="D54" s="57"/>
      <c r="E54" s="4"/>
      <c r="G54" s="78"/>
    </row>
    <row r="55" spans="1:7" s="1" customFormat="1" ht="142.5" customHeight="1">
      <c r="A55" s="59"/>
      <c r="B55" s="16" t="s">
        <v>127</v>
      </c>
      <c r="C55" s="16"/>
      <c r="D55" s="19"/>
      <c r="E55" s="4"/>
      <c r="G55" s="78"/>
    </row>
    <row r="56" spans="1:7" s="1" customFormat="1">
      <c r="A56" s="59"/>
      <c r="B56" s="15"/>
      <c r="C56" s="15"/>
      <c r="D56" s="19"/>
      <c r="E56" s="4"/>
      <c r="G56" s="78"/>
    </row>
    <row r="57" spans="1:7" s="1" customFormat="1">
      <c r="A57" s="59" t="s">
        <v>128</v>
      </c>
      <c r="B57" s="14" t="s">
        <v>352</v>
      </c>
      <c r="C57" s="14"/>
      <c r="D57" s="57"/>
      <c r="E57" s="4"/>
      <c r="G57" s="78"/>
    </row>
    <row r="58" spans="1:7" s="1" customFormat="1" ht="128.25" customHeight="1">
      <c r="A58" s="59"/>
      <c r="B58" s="16" t="s">
        <v>350</v>
      </c>
      <c r="C58" s="16"/>
      <c r="D58" s="19"/>
      <c r="E58" s="4"/>
      <c r="G58" s="78"/>
    </row>
    <row r="59" spans="1:7" s="1" customFormat="1">
      <c r="A59" s="59"/>
      <c r="B59" s="15"/>
      <c r="C59" s="15" t="s">
        <v>102</v>
      </c>
      <c r="D59" s="19">
        <v>96</v>
      </c>
      <c r="E59" s="4"/>
      <c r="F59" s="1">
        <f>D59*E59</f>
        <v>0</v>
      </c>
      <c r="G59" s="78" t="s">
        <v>317</v>
      </c>
    </row>
    <row r="60" spans="1:7" s="1" customFormat="1">
      <c r="A60" s="59"/>
      <c r="B60" s="15"/>
      <c r="C60" s="15"/>
      <c r="D60" s="19"/>
      <c r="E60" s="4"/>
      <c r="F60" s="4"/>
      <c r="G60" s="78"/>
    </row>
    <row r="61" spans="1:7" s="1" customFormat="1" ht="39">
      <c r="A61" s="59" t="s">
        <v>129</v>
      </c>
      <c r="B61" s="15" t="s">
        <v>351</v>
      </c>
      <c r="C61" s="15"/>
      <c r="D61" s="19"/>
      <c r="E61" s="4"/>
      <c r="G61" s="78"/>
    </row>
    <row r="62" spans="1:7" s="1" customFormat="1">
      <c r="A62" s="59"/>
      <c r="B62" s="15"/>
      <c r="C62" s="15" t="s">
        <v>282</v>
      </c>
      <c r="D62" s="19">
        <v>20</v>
      </c>
      <c r="E62" s="4"/>
      <c r="F62" s="1">
        <f>D62*E62</f>
        <v>0</v>
      </c>
      <c r="G62" s="78" t="s">
        <v>317</v>
      </c>
    </row>
    <row r="63" spans="1:7" s="1" customFormat="1" ht="15.75" thickBot="1">
      <c r="A63" s="89"/>
      <c r="B63" s="86"/>
      <c r="C63" s="86"/>
      <c r="D63" s="87"/>
      <c r="E63" s="51"/>
      <c r="F63" s="98"/>
      <c r="G63" s="78"/>
    </row>
    <row r="64" spans="1:7" s="1" customFormat="1" ht="15.75" thickBot="1">
      <c r="A64" s="94"/>
      <c r="B64" s="91" t="s">
        <v>130</v>
      </c>
      <c r="C64" s="91"/>
      <c r="D64" s="92"/>
      <c r="E64" s="93"/>
      <c r="F64" s="99">
        <f>SUM(F56:F63)</f>
        <v>0</v>
      </c>
      <c r="G64" s="78" t="s">
        <v>317</v>
      </c>
    </row>
    <row r="65" spans="1:7" s="1" customFormat="1">
      <c r="A65" s="59"/>
      <c r="B65" s="15"/>
      <c r="C65" s="15"/>
      <c r="D65" s="19"/>
      <c r="E65" s="4"/>
      <c r="G65" s="78"/>
    </row>
    <row r="66" spans="1:7" s="1" customFormat="1">
      <c r="A66" s="59" t="s">
        <v>131</v>
      </c>
      <c r="B66" s="14" t="s">
        <v>132</v>
      </c>
      <c r="C66" s="14"/>
      <c r="D66" s="57"/>
      <c r="E66" s="4"/>
      <c r="G66" s="78"/>
    </row>
    <row r="67" spans="1:7" s="1" customFormat="1">
      <c r="A67" s="59"/>
      <c r="B67" s="15"/>
      <c r="C67" s="15"/>
      <c r="D67" s="19"/>
      <c r="E67" s="4"/>
      <c r="G67" s="78"/>
    </row>
    <row r="68" spans="1:7" s="1" customFormat="1" ht="102.75">
      <c r="A68" s="59" t="s">
        <v>133</v>
      </c>
      <c r="B68" s="16" t="s">
        <v>354</v>
      </c>
      <c r="C68" s="16"/>
      <c r="D68" s="19"/>
      <c r="E68" s="4"/>
      <c r="G68" s="78"/>
    </row>
    <row r="69" spans="1:7" s="1" customFormat="1">
      <c r="A69" s="59"/>
      <c r="B69" s="15"/>
      <c r="C69" s="15" t="s">
        <v>102</v>
      </c>
      <c r="D69" s="19">
        <v>110</v>
      </c>
      <c r="E69" s="4"/>
      <c r="F69" s="1">
        <f>D69*E69</f>
        <v>0</v>
      </c>
      <c r="G69" s="78" t="s">
        <v>318</v>
      </c>
    </row>
    <row r="70" spans="1:7" s="1" customFormat="1">
      <c r="A70" s="59"/>
      <c r="B70" s="15"/>
      <c r="C70" s="15"/>
      <c r="D70" s="19"/>
      <c r="E70" s="4"/>
      <c r="G70" s="78"/>
    </row>
    <row r="71" spans="1:7" s="1" customFormat="1" ht="64.5">
      <c r="A71" s="59" t="s">
        <v>134</v>
      </c>
      <c r="B71" s="16" t="s">
        <v>355</v>
      </c>
      <c r="C71" s="16"/>
      <c r="D71" s="19"/>
      <c r="E71" s="4"/>
      <c r="G71" s="78"/>
    </row>
    <row r="72" spans="1:7" s="1" customFormat="1">
      <c r="A72" s="59"/>
      <c r="B72" s="15"/>
      <c r="C72" s="15" t="s">
        <v>102</v>
      </c>
      <c r="D72" s="19">
        <v>127</v>
      </c>
      <c r="E72" s="4"/>
      <c r="F72" s="1">
        <f>D72*E72</f>
        <v>0</v>
      </c>
      <c r="G72" s="78" t="s">
        <v>318</v>
      </c>
    </row>
    <row r="73" spans="1:7" s="1" customFormat="1">
      <c r="A73" s="59"/>
      <c r="B73" s="15"/>
      <c r="C73" s="15"/>
      <c r="D73" s="19"/>
      <c r="E73" s="4"/>
      <c r="G73" s="78"/>
    </row>
    <row r="74" spans="1:7" s="1" customFormat="1" ht="77.25">
      <c r="A74" s="59" t="s">
        <v>135</v>
      </c>
      <c r="B74" s="16" t="s">
        <v>136</v>
      </c>
      <c r="C74" s="16"/>
      <c r="D74" s="19"/>
      <c r="E74" s="4"/>
      <c r="G74" s="78"/>
    </row>
    <row r="75" spans="1:7" s="1" customFormat="1">
      <c r="A75" s="59"/>
      <c r="B75" s="15"/>
      <c r="C75" s="15" t="s">
        <v>282</v>
      </c>
      <c r="D75" s="19">
        <v>28</v>
      </c>
      <c r="E75" s="4"/>
      <c r="F75" s="1">
        <f>D75*E75</f>
        <v>0</v>
      </c>
      <c r="G75" s="78" t="s">
        <v>318</v>
      </c>
    </row>
    <row r="76" spans="1:7" s="1" customFormat="1">
      <c r="A76" s="59"/>
      <c r="B76" s="15"/>
      <c r="C76" s="15"/>
      <c r="D76" s="19"/>
      <c r="E76" s="4"/>
      <c r="G76" s="78"/>
    </row>
    <row r="77" spans="1:7" s="1" customFormat="1" ht="90">
      <c r="A77" s="59" t="s">
        <v>137</v>
      </c>
      <c r="B77" s="16" t="s">
        <v>321</v>
      </c>
      <c r="C77" s="16"/>
      <c r="D77" s="19"/>
      <c r="E77" s="4"/>
      <c r="G77" s="78"/>
    </row>
    <row r="78" spans="1:7" s="1" customFormat="1">
      <c r="A78" s="59"/>
      <c r="B78" s="15"/>
      <c r="C78" s="15" t="s">
        <v>282</v>
      </c>
      <c r="D78" s="19">
        <v>20</v>
      </c>
      <c r="E78" s="4"/>
      <c r="F78" s="1">
        <f>D78*E78</f>
        <v>0</v>
      </c>
      <c r="G78" s="78" t="s">
        <v>318</v>
      </c>
    </row>
    <row r="79" spans="1:7" s="1" customFormat="1">
      <c r="A79" s="59"/>
      <c r="B79" s="15"/>
      <c r="C79" s="15"/>
      <c r="D79" s="19"/>
      <c r="E79" s="4"/>
      <c r="G79" s="78"/>
    </row>
    <row r="80" spans="1:7" s="1" customFormat="1" ht="64.5">
      <c r="A80" s="59" t="s">
        <v>138</v>
      </c>
      <c r="B80" s="16" t="s">
        <v>325</v>
      </c>
      <c r="C80" s="16"/>
      <c r="D80" s="19"/>
      <c r="E80" s="4"/>
      <c r="G80" s="78"/>
    </row>
    <row r="81" spans="1:7" s="1" customFormat="1">
      <c r="A81" s="59"/>
      <c r="B81" s="15"/>
      <c r="C81" s="15" t="s">
        <v>282</v>
      </c>
      <c r="D81" s="19">
        <v>20</v>
      </c>
      <c r="E81" s="4"/>
      <c r="F81" s="1">
        <f>D81*E81</f>
        <v>0</v>
      </c>
      <c r="G81" s="78" t="s">
        <v>318</v>
      </c>
    </row>
    <row r="82" spans="1:7" s="1" customFormat="1">
      <c r="A82" s="59"/>
      <c r="B82" s="15"/>
      <c r="C82" s="15"/>
      <c r="D82" s="19"/>
      <c r="E82" s="4"/>
      <c r="G82" s="78"/>
    </row>
    <row r="83" spans="1:7" s="1" customFormat="1" ht="64.5">
      <c r="A83" s="59" t="s">
        <v>139</v>
      </c>
      <c r="B83" s="16" t="s">
        <v>140</v>
      </c>
      <c r="C83" s="16"/>
      <c r="D83" s="19"/>
      <c r="E83" s="4"/>
      <c r="F83" s="55"/>
      <c r="G83" s="78"/>
    </row>
    <row r="84" spans="1:7" s="1" customFormat="1" ht="15.75" thickBot="1">
      <c r="A84" s="89"/>
      <c r="B84" s="86"/>
      <c r="C84" s="86" t="s">
        <v>282</v>
      </c>
      <c r="D84" s="87">
        <v>20</v>
      </c>
      <c r="E84" s="51"/>
      <c r="F84" s="98">
        <f>D84*E84</f>
        <v>0</v>
      </c>
      <c r="G84" s="78" t="s">
        <v>318</v>
      </c>
    </row>
    <row r="85" spans="1:7" s="1" customFormat="1" ht="15.75" thickBot="1">
      <c r="A85" s="95"/>
      <c r="B85" s="91" t="s">
        <v>141</v>
      </c>
      <c r="C85" s="91"/>
      <c r="D85" s="92"/>
      <c r="E85" s="93"/>
      <c r="F85" s="97">
        <f>SUM(F68:F84)</f>
        <v>0</v>
      </c>
      <c r="G85" s="78" t="s">
        <v>318</v>
      </c>
    </row>
    <row r="86" spans="1:7" s="1" customFormat="1">
      <c r="A86" s="59"/>
      <c r="B86" s="15"/>
      <c r="C86" s="15"/>
      <c r="D86" s="19"/>
      <c r="E86" s="4"/>
      <c r="F86" s="55"/>
      <c r="G86" s="78"/>
    </row>
    <row r="87" spans="1:7" ht="15.75" thickBot="1">
      <c r="A87" s="73"/>
      <c r="B87" s="86"/>
      <c r="C87" s="86"/>
      <c r="D87" s="87"/>
      <c r="E87" s="51"/>
      <c r="F87" s="98"/>
    </row>
    <row r="88" spans="1:7" s="1" customFormat="1">
      <c r="A88" s="59"/>
      <c r="B88" s="15" t="s">
        <v>98</v>
      </c>
      <c r="C88" s="15"/>
      <c r="D88" s="19"/>
      <c r="E88" s="4"/>
      <c r="F88" s="55">
        <f>F26</f>
        <v>0</v>
      </c>
      <c r="G88" s="78" t="s">
        <v>316</v>
      </c>
    </row>
    <row r="89" spans="1:7" s="1" customFormat="1">
      <c r="A89" s="59"/>
      <c r="B89" s="15" t="s">
        <v>142</v>
      </c>
      <c r="C89" s="15"/>
      <c r="D89" s="19"/>
      <c r="E89" s="4"/>
      <c r="F89" s="100">
        <f>F50</f>
        <v>0</v>
      </c>
      <c r="G89" s="78" t="s">
        <v>316</v>
      </c>
    </row>
    <row r="90" spans="1:7" s="1" customFormat="1">
      <c r="A90" s="59"/>
      <c r="B90" s="15" t="s">
        <v>126</v>
      </c>
      <c r="C90" s="15"/>
      <c r="D90" s="19"/>
      <c r="E90" s="4"/>
      <c r="F90" s="55">
        <f>F64</f>
        <v>0</v>
      </c>
      <c r="G90" s="78" t="s">
        <v>317</v>
      </c>
    </row>
    <row r="91" spans="1:7" s="1" customFormat="1" ht="15.75" thickBot="1">
      <c r="A91" s="89"/>
      <c r="B91" s="86" t="s">
        <v>132</v>
      </c>
      <c r="C91" s="86"/>
      <c r="D91" s="87"/>
      <c r="E91" s="51"/>
      <c r="F91" s="98">
        <f>F85</f>
        <v>0</v>
      </c>
      <c r="G91" s="78" t="s">
        <v>318</v>
      </c>
    </row>
    <row r="92" spans="1:7" s="1" customFormat="1">
      <c r="A92" s="59"/>
      <c r="B92" t="s">
        <v>252</v>
      </c>
      <c r="C92"/>
      <c r="E92" s="68"/>
      <c r="F92" s="101">
        <f>SUM(F88:F91)</f>
        <v>0</v>
      </c>
      <c r="G92" s="78"/>
    </row>
    <row r="93" spans="1:7">
      <c r="F93" s="55"/>
    </row>
  </sheetData>
  <pageMargins left="0.70866141732283472" right="0.19685039370078741" top="0.47244094488188981" bottom="0.43307086614173229" header="0.31496062992125984" footer="0.19685039370078741"/>
  <pageSetup paperSize="9" scale="70" orientation="portrait" r:id="rId1"/>
  <headerFooter>
    <oddFooter>&amp;R&amp;P/&amp;N</oddFooter>
  </headerFooter>
  <rowBreaks count="1" manualBreakCount="1">
    <brk id="5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29"/>
  <sheetViews>
    <sheetView view="pageBreakPreview" topLeftCell="B118" zoomScaleSheetLayoutView="100" workbookViewId="0">
      <selection activeCell="F130" sqref="F130"/>
    </sheetView>
  </sheetViews>
  <sheetFormatPr defaultRowHeight="15"/>
  <cols>
    <col min="1" max="1" width="9.140625" style="58"/>
    <col min="2" max="2" width="66.5703125" customWidth="1"/>
    <col min="3" max="3" width="9.28515625" customWidth="1"/>
    <col min="4" max="5" width="12" customWidth="1"/>
    <col min="6" max="6" width="13.7109375" customWidth="1"/>
  </cols>
  <sheetData>
    <row r="1" spans="1:7" s="1" customFormat="1" ht="18.75">
      <c r="A1" s="59"/>
      <c r="B1" s="102" t="s">
        <v>254</v>
      </c>
      <c r="C1" s="13"/>
      <c r="D1" s="13"/>
      <c r="E1" s="13"/>
    </row>
    <row r="2" spans="1:7" s="1" customFormat="1">
      <c r="A2" s="59"/>
      <c r="B2" s="15"/>
      <c r="C2" s="13"/>
      <c r="D2" s="13"/>
      <c r="E2" s="13"/>
    </row>
    <row r="3" spans="1:7" s="1" customFormat="1">
      <c r="A3" s="59" t="s">
        <v>143</v>
      </c>
      <c r="B3" s="14" t="s">
        <v>144</v>
      </c>
      <c r="C3" s="13"/>
      <c r="D3" s="13"/>
      <c r="E3" s="13"/>
    </row>
    <row r="4" spans="1:7" s="1" customFormat="1">
      <c r="A4" s="59"/>
      <c r="B4" s="15"/>
      <c r="C4" s="13"/>
      <c r="D4" s="13"/>
      <c r="E4" s="13"/>
    </row>
    <row r="5" spans="1:7" s="1" customFormat="1" ht="77.25">
      <c r="A5" s="59" t="s">
        <v>145</v>
      </c>
      <c r="B5" s="16" t="s">
        <v>287</v>
      </c>
      <c r="C5" s="13"/>
      <c r="D5" s="13"/>
      <c r="E5" s="13"/>
    </row>
    <row r="6" spans="1:7" s="1" customFormat="1">
      <c r="A6" s="59"/>
      <c r="B6" s="15"/>
      <c r="C6" s="13" t="s">
        <v>284</v>
      </c>
      <c r="D6" s="13">
        <v>1</v>
      </c>
      <c r="E6" s="13"/>
      <c r="F6" s="100">
        <f>D6*E6</f>
        <v>0</v>
      </c>
    </row>
    <row r="7" spans="1:7" s="1" customFormat="1" ht="15.75" thickBot="1">
      <c r="A7" s="59"/>
      <c r="B7" s="15"/>
      <c r="C7" s="13"/>
      <c r="D7" s="13"/>
      <c r="E7" s="13"/>
    </row>
    <row r="8" spans="1:7" s="1" customFormat="1" ht="15.75" thickBot="1">
      <c r="A8" s="94"/>
      <c r="B8" s="91" t="s">
        <v>285</v>
      </c>
      <c r="C8" s="103"/>
      <c r="D8" s="103"/>
      <c r="E8" s="103"/>
      <c r="F8" s="99">
        <f>SUM(F6:F7)</f>
        <v>0</v>
      </c>
    </row>
    <row r="9" spans="1:7" s="1" customFormat="1">
      <c r="A9" s="59"/>
      <c r="B9" s="56"/>
      <c r="C9" s="66"/>
      <c r="D9" s="66"/>
      <c r="E9" s="66"/>
      <c r="F9" s="68"/>
    </row>
    <row r="10" spans="1:7" s="1" customFormat="1">
      <c r="A10" s="59" t="s">
        <v>146</v>
      </c>
      <c r="B10" s="67" t="s">
        <v>147</v>
      </c>
      <c r="C10" s="66"/>
      <c r="D10" s="66"/>
      <c r="E10" s="66"/>
      <c r="F10" s="68"/>
    </row>
    <row r="11" spans="1:7" s="1" customFormat="1">
      <c r="A11" s="59"/>
      <c r="B11" s="67"/>
      <c r="C11" s="66"/>
      <c r="D11" s="66"/>
      <c r="E11" s="66"/>
      <c r="F11" s="68"/>
    </row>
    <row r="12" spans="1:7" s="1" customFormat="1">
      <c r="A12" s="59" t="s">
        <v>148</v>
      </c>
      <c r="B12" s="67" t="s">
        <v>98</v>
      </c>
      <c r="C12" s="66"/>
      <c r="D12" s="66"/>
      <c r="E12" s="66"/>
      <c r="F12" s="68"/>
    </row>
    <row r="13" spans="1:7" s="1" customFormat="1">
      <c r="A13" s="59"/>
      <c r="B13" s="15"/>
      <c r="C13" s="13"/>
      <c r="D13" s="13"/>
      <c r="E13" s="13"/>
    </row>
    <row r="14" spans="1:7" s="1" customFormat="1" ht="39.75" customHeight="1">
      <c r="A14" s="59" t="s">
        <v>145</v>
      </c>
      <c r="B14" s="15" t="s">
        <v>286</v>
      </c>
      <c r="C14" s="13"/>
      <c r="D14" s="13"/>
      <c r="E14" s="13"/>
    </row>
    <row r="15" spans="1:7" s="1" customFormat="1">
      <c r="A15" s="59"/>
      <c r="B15" s="15"/>
      <c r="C15" s="13" t="s">
        <v>99</v>
      </c>
      <c r="D15" s="13">
        <v>30</v>
      </c>
      <c r="E15" s="13"/>
      <c r="F15" s="1">
        <f>D15*E15</f>
        <v>0</v>
      </c>
      <c r="G15" s="1" t="s">
        <v>316</v>
      </c>
    </row>
    <row r="16" spans="1:7" s="1" customFormat="1">
      <c r="A16" s="59"/>
      <c r="B16" s="15"/>
      <c r="C16" s="13"/>
      <c r="D16" s="13"/>
      <c r="E16" s="13"/>
    </row>
    <row r="17" spans="1:7" s="1" customFormat="1">
      <c r="A17" s="59" t="s">
        <v>149</v>
      </c>
      <c r="B17" s="15" t="s">
        <v>150</v>
      </c>
      <c r="C17" s="13"/>
      <c r="D17" s="13"/>
      <c r="E17" s="13"/>
    </row>
    <row r="18" spans="1:7" s="1" customFormat="1">
      <c r="A18" s="59"/>
      <c r="B18" s="15"/>
      <c r="C18" s="13" t="s">
        <v>102</v>
      </c>
      <c r="D18" s="13">
        <v>25</v>
      </c>
      <c r="E18" s="13"/>
      <c r="F18" s="1">
        <f>D18*E18</f>
        <v>0</v>
      </c>
      <c r="G18" s="1" t="s">
        <v>316</v>
      </c>
    </row>
    <row r="19" spans="1:7" s="1" customFormat="1">
      <c r="A19" s="59"/>
      <c r="B19" s="15"/>
      <c r="C19" s="13"/>
      <c r="D19" s="13"/>
      <c r="E19" s="13"/>
    </row>
    <row r="20" spans="1:7" s="1" customFormat="1" ht="39">
      <c r="A20" s="59" t="s">
        <v>151</v>
      </c>
      <c r="B20" s="15" t="s">
        <v>288</v>
      </c>
      <c r="C20" s="13"/>
      <c r="D20" s="13"/>
      <c r="E20" s="13"/>
    </row>
    <row r="21" spans="1:7" s="1" customFormat="1">
      <c r="A21" s="59"/>
      <c r="B21" s="15"/>
      <c r="C21" s="13" t="s">
        <v>99</v>
      </c>
      <c r="D21" s="13">
        <v>5</v>
      </c>
      <c r="E21" s="13"/>
      <c r="F21" s="1">
        <f>D21*E21</f>
        <v>0</v>
      </c>
      <c r="G21" s="1" t="s">
        <v>316</v>
      </c>
    </row>
    <row r="22" spans="1:7" s="1" customFormat="1">
      <c r="A22" s="59"/>
      <c r="B22" s="15"/>
      <c r="C22" s="13"/>
      <c r="D22" s="13"/>
      <c r="E22" s="13"/>
    </row>
    <row r="23" spans="1:7" s="1" customFormat="1" ht="64.5">
      <c r="A23" s="59" t="s">
        <v>152</v>
      </c>
      <c r="B23" s="16" t="s">
        <v>289</v>
      </c>
      <c r="C23" s="13"/>
      <c r="D23" s="13"/>
      <c r="E23" s="13"/>
    </row>
    <row r="24" spans="1:7" s="1" customFormat="1">
      <c r="A24" s="59"/>
      <c r="B24" s="15"/>
      <c r="C24" s="13" t="s">
        <v>99</v>
      </c>
      <c r="D24" s="13">
        <v>15</v>
      </c>
      <c r="E24" s="13"/>
      <c r="F24" s="1">
        <f>D24*E24</f>
        <v>0</v>
      </c>
      <c r="G24" s="1" t="s">
        <v>316</v>
      </c>
    </row>
    <row r="25" spans="1:7" s="1" customFormat="1">
      <c r="A25" s="59"/>
      <c r="B25" s="15"/>
      <c r="C25" s="13"/>
      <c r="D25" s="13"/>
      <c r="E25" s="13"/>
    </row>
    <row r="26" spans="1:7" s="1" customFormat="1" ht="26.25">
      <c r="A26" s="59" t="s">
        <v>153</v>
      </c>
      <c r="B26" s="15" t="s">
        <v>290</v>
      </c>
      <c r="C26" s="13"/>
      <c r="D26" s="13"/>
      <c r="E26" s="13"/>
    </row>
    <row r="27" spans="1:7" s="1" customFormat="1" ht="15.75" thickBot="1">
      <c r="A27" s="59"/>
      <c r="B27" s="15"/>
      <c r="C27" s="13" t="s">
        <v>99</v>
      </c>
      <c r="D27" s="13">
        <v>30</v>
      </c>
      <c r="E27" s="13"/>
      <c r="F27" s="1">
        <f>D27*E27</f>
        <v>0</v>
      </c>
      <c r="G27" s="1" t="s">
        <v>316</v>
      </c>
    </row>
    <row r="28" spans="1:7" s="1" customFormat="1" ht="19.5" thickBot="1">
      <c r="A28" s="94"/>
      <c r="B28" s="91" t="s">
        <v>107</v>
      </c>
      <c r="C28" s="103"/>
      <c r="D28" s="103"/>
      <c r="E28" s="104"/>
      <c r="F28" s="99">
        <f>SUM(F15:F27)</f>
        <v>0</v>
      </c>
      <c r="G28" s="1" t="s">
        <v>316</v>
      </c>
    </row>
    <row r="29" spans="1:7" s="1" customFormat="1">
      <c r="A29" s="59"/>
      <c r="B29" s="15"/>
      <c r="C29" s="13"/>
      <c r="D29" s="13"/>
      <c r="E29" s="13"/>
    </row>
    <row r="30" spans="1:7" s="1" customFormat="1">
      <c r="A30" s="59" t="s">
        <v>154</v>
      </c>
      <c r="B30" s="14" t="s">
        <v>109</v>
      </c>
      <c r="C30" s="13"/>
      <c r="D30" s="13"/>
      <c r="E30" s="13"/>
    </row>
    <row r="31" spans="1:7" s="1" customFormat="1">
      <c r="A31" s="59" t="s">
        <v>145</v>
      </c>
      <c r="B31" s="15"/>
      <c r="C31" s="13"/>
      <c r="D31" s="13"/>
      <c r="E31" s="13"/>
    </row>
    <row r="32" spans="1:7" s="1" customFormat="1" ht="141">
      <c r="A32" s="59"/>
      <c r="B32" s="16" t="s">
        <v>326</v>
      </c>
      <c r="C32" s="13"/>
      <c r="D32" s="13"/>
      <c r="E32" s="13"/>
    </row>
    <row r="33" spans="1:7" s="1" customFormat="1">
      <c r="A33" s="59"/>
      <c r="B33" s="15"/>
      <c r="C33" s="13" t="s">
        <v>2</v>
      </c>
      <c r="D33" s="13">
        <v>1</v>
      </c>
      <c r="E33" s="13"/>
      <c r="F33" s="1">
        <f>D33*E33</f>
        <v>0</v>
      </c>
      <c r="G33" s="1" t="s">
        <v>316</v>
      </c>
    </row>
    <row r="34" spans="1:7" s="1" customFormat="1">
      <c r="A34" s="59"/>
      <c r="B34" s="15"/>
      <c r="C34" s="13"/>
      <c r="D34" s="13"/>
      <c r="E34" s="13"/>
    </row>
    <row r="35" spans="1:7" s="1" customFormat="1">
      <c r="A35" s="59"/>
      <c r="B35" s="16"/>
      <c r="C35" s="13"/>
      <c r="D35" s="13"/>
      <c r="E35" s="13"/>
    </row>
    <row r="36" spans="1:7" s="1" customFormat="1" ht="64.5">
      <c r="A36" s="59" t="s">
        <v>151</v>
      </c>
      <c r="B36" s="16" t="s">
        <v>291</v>
      </c>
      <c r="C36" s="13"/>
      <c r="D36" s="13"/>
      <c r="E36" s="13"/>
    </row>
    <row r="37" spans="1:7" s="1" customFormat="1">
      <c r="A37" s="59"/>
      <c r="B37" s="15"/>
      <c r="C37" s="13" t="s">
        <v>2</v>
      </c>
      <c r="D37" s="13">
        <v>1</v>
      </c>
      <c r="E37" s="13"/>
      <c r="F37" s="1">
        <f>D37*E37</f>
        <v>0</v>
      </c>
      <c r="G37" s="1" t="s">
        <v>316</v>
      </c>
    </row>
    <row r="38" spans="1:7" s="1" customFormat="1">
      <c r="A38" s="59"/>
      <c r="B38" s="15"/>
      <c r="C38" s="13"/>
      <c r="D38" s="13"/>
      <c r="E38" s="13"/>
    </row>
    <row r="39" spans="1:7" s="1" customFormat="1" ht="26.25" customHeight="1">
      <c r="A39" s="59" t="s">
        <v>152</v>
      </c>
      <c r="B39" s="15" t="s">
        <v>292</v>
      </c>
      <c r="C39" s="13"/>
      <c r="D39" s="13"/>
      <c r="E39" s="13"/>
    </row>
    <row r="40" spans="1:7" s="1" customFormat="1">
      <c r="A40" s="59"/>
      <c r="B40" s="15" t="s">
        <v>156</v>
      </c>
      <c r="C40" s="13" t="s">
        <v>99</v>
      </c>
      <c r="D40" s="13">
        <v>0.9</v>
      </c>
      <c r="E40" s="13"/>
      <c r="F40" s="1">
        <f>D40*E40</f>
        <v>0</v>
      </c>
      <c r="G40" s="1" t="s">
        <v>316</v>
      </c>
    </row>
    <row r="41" spans="1:7" s="1" customFormat="1">
      <c r="A41" s="59"/>
      <c r="B41" s="15"/>
      <c r="C41" s="13"/>
      <c r="D41" s="13"/>
      <c r="E41" s="13"/>
    </row>
    <row r="42" spans="1:7" s="1" customFormat="1" ht="26.25">
      <c r="A42" s="59" t="s">
        <v>153</v>
      </c>
      <c r="B42" s="15" t="s">
        <v>293</v>
      </c>
      <c r="C42" s="13"/>
      <c r="D42" s="13"/>
      <c r="E42" s="13"/>
    </row>
    <row r="43" spans="1:7" s="1" customFormat="1">
      <c r="A43" s="59"/>
      <c r="B43" s="15" t="s">
        <v>157</v>
      </c>
      <c r="C43" s="13" t="s">
        <v>2</v>
      </c>
      <c r="D43" s="13">
        <v>4</v>
      </c>
      <c r="E43" s="13"/>
      <c r="F43" s="1">
        <f>D43*E43</f>
        <v>0</v>
      </c>
      <c r="G43" s="1" t="s">
        <v>316</v>
      </c>
    </row>
    <row r="44" spans="1:7" s="1" customFormat="1">
      <c r="A44" s="59"/>
      <c r="B44" s="15"/>
      <c r="C44" s="13"/>
      <c r="D44" s="13"/>
      <c r="E44" s="13"/>
    </row>
    <row r="45" spans="1:7" s="1" customFormat="1" ht="26.25">
      <c r="A45" s="59" t="s">
        <v>158</v>
      </c>
      <c r="B45" s="15" t="s">
        <v>294</v>
      </c>
      <c r="C45" s="13"/>
      <c r="D45" s="13"/>
      <c r="E45" s="13"/>
    </row>
    <row r="46" spans="1:7" s="1" customFormat="1">
      <c r="A46" s="59"/>
      <c r="B46" s="15"/>
      <c r="C46" s="13" t="s">
        <v>2</v>
      </c>
      <c r="D46" s="13">
        <v>4</v>
      </c>
      <c r="E46" s="13"/>
      <c r="F46" s="1">
        <f>D46*E46</f>
        <v>0</v>
      </c>
      <c r="G46" s="1" t="s">
        <v>316</v>
      </c>
    </row>
    <row r="47" spans="1:7" s="1" customFormat="1">
      <c r="A47" s="59"/>
      <c r="B47" s="15"/>
      <c r="C47" s="13"/>
      <c r="D47" s="13"/>
      <c r="E47" s="13"/>
    </row>
    <row r="48" spans="1:7" s="1" customFormat="1" ht="26.25">
      <c r="A48" s="59" t="s">
        <v>159</v>
      </c>
      <c r="B48" s="15" t="s">
        <v>295</v>
      </c>
      <c r="C48" s="13"/>
      <c r="D48" s="13"/>
      <c r="E48" s="13"/>
    </row>
    <row r="49" spans="1:7" s="1" customFormat="1">
      <c r="A49" s="59" t="s">
        <v>155</v>
      </c>
      <c r="B49" s="15" t="s">
        <v>160</v>
      </c>
      <c r="C49" s="13" t="s">
        <v>2</v>
      </c>
      <c r="D49" s="13">
        <v>1</v>
      </c>
      <c r="E49" s="13"/>
      <c r="F49" s="1">
        <f>D49*E49</f>
        <v>0</v>
      </c>
      <c r="G49" s="1" t="s">
        <v>316</v>
      </c>
    </row>
    <row r="50" spans="1:7" s="1" customFormat="1">
      <c r="A50" s="59" t="s">
        <v>161</v>
      </c>
      <c r="B50" s="15" t="s">
        <v>162</v>
      </c>
      <c r="C50" s="13" t="s">
        <v>2</v>
      </c>
      <c r="D50" s="13">
        <v>1</v>
      </c>
      <c r="E50" s="13"/>
      <c r="F50" s="1">
        <f>D50*E50</f>
        <v>0</v>
      </c>
      <c r="G50" s="1" t="s">
        <v>316</v>
      </c>
    </row>
    <row r="51" spans="1:7" s="1" customFormat="1">
      <c r="A51" s="59"/>
      <c r="B51" s="15"/>
      <c r="C51" s="13"/>
      <c r="D51" s="13"/>
      <c r="E51" s="13"/>
    </row>
    <row r="52" spans="1:7" s="1" customFormat="1" ht="26.25">
      <c r="A52" s="59" t="s">
        <v>163</v>
      </c>
      <c r="B52" s="15" t="s">
        <v>296</v>
      </c>
      <c r="C52" s="13"/>
      <c r="D52" s="13"/>
      <c r="E52" s="13"/>
    </row>
    <row r="53" spans="1:7" s="1" customFormat="1" ht="15.75" thickBot="1">
      <c r="A53" s="59"/>
      <c r="B53" s="15"/>
      <c r="C53" s="13" t="s">
        <v>2</v>
      </c>
      <c r="D53" s="13">
        <v>1</v>
      </c>
      <c r="E53" s="13"/>
      <c r="F53" s="1">
        <f>D53*E53</f>
        <v>0</v>
      </c>
      <c r="G53" s="1" t="s">
        <v>316</v>
      </c>
    </row>
    <row r="54" spans="1:7" s="1" customFormat="1" ht="19.5" thickBot="1">
      <c r="A54" s="94"/>
      <c r="B54" s="91" t="s">
        <v>164</v>
      </c>
      <c r="C54" s="103"/>
      <c r="D54" s="103"/>
      <c r="E54" s="104"/>
      <c r="F54" s="99">
        <f>SUM(F33:F53)</f>
        <v>0</v>
      </c>
      <c r="G54" s="1" t="s">
        <v>316</v>
      </c>
    </row>
    <row r="55" spans="1:7" s="1" customFormat="1">
      <c r="A55" s="59"/>
      <c r="B55" s="15"/>
      <c r="C55" s="13"/>
      <c r="D55" s="13"/>
      <c r="E55" s="13"/>
    </row>
    <row r="56" spans="1:7" s="1" customFormat="1">
      <c r="A56" s="59" t="s">
        <v>165</v>
      </c>
      <c r="B56" s="14" t="s">
        <v>166</v>
      </c>
      <c r="C56" s="13"/>
      <c r="D56" s="13"/>
      <c r="E56" s="13"/>
    </row>
    <row r="57" spans="1:7" s="1" customFormat="1">
      <c r="A57" s="59"/>
      <c r="B57" s="15" t="s">
        <v>145</v>
      </c>
      <c r="C57" s="13"/>
      <c r="D57" s="13"/>
      <c r="E57" s="13"/>
    </row>
    <row r="58" spans="1:7" s="1" customFormat="1" ht="39">
      <c r="A58" s="59"/>
      <c r="B58" s="16" t="s">
        <v>338</v>
      </c>
      <c r="C58" s="13"/>
      <c r="D58" s="13"/>
      <c r="E58" s="13"/>
    </row>
    <row r="59" spans="1:7" s="1" customFormat="1">
      <c r="A59" s="59"/>
      <c r="B59" s="15" t="s">
        <v>339</v>
      </c>
      <c r="C59" s="13" t="s">
        <v>28</v>
      </c>
      <c r="D59" s="13">
        <v>50</v>
      </c>
      <c r="E59" s="13"/>
      <c r="F59" s="1">
        <f>D59*E59</f>
        <v>0</v>
      </c>
    </row>
    <row r="60" spans="1:7" s="1" customFormat="1">
      <c r="A60" s="59"/>
      <c r="B60" s="15" t="s">
        <v>168</v>
      </c>
      <c r="C60" s="13" t="s">
        <v>28</v>
      </c>
      <c r="D60" s="13">
        <v>40</v>
      </c>
      <c r="E60" s="13"/>
      <c r="F60" s="1">
        <f>D60*E60</f>
        <v>0</v>
      </c>
    </row>
    <row r="61" spans="1:7" s="1" customFormat="1">
      <c r="A61" s="59"/>
      <c r="B61" s="15"/>
      <c r="C61" s="13"/>
      <c r="D61" s="13"/>
      <c r="E61" s="13"/>
    </row>
    <row r="62" spans="1:7" s="1" customFormat="1" ht="39">
      <c r="A62" s="59" t="s">
        <v>149</v>
      </c>
      <c r="B62" s="15" t="s">
        <v>297</v>
      </c>
      <c r="C62" s="13"/>
      <c r="D62" s="13"/>
      <c r="E62" s="13"/>
    </row>
    <row r="63" spans="1:7" s="1" customFormat="1">
      <c r="A63" s="59"/>
      <c r="B63" s="15"/>
      <c r="C63" s="13" t="s">
        <v>2</v>
      </c>
      <c r="D63" s="13">
        <v>1</v>
      </c>
      <c r="E63" s="13"/>
      <c r="F63" s="1">
        <f>D63*E63</f>
        <v>0</v>
      </c>
    </row>
    <row r="64" spans="1:7" s="1" customFormat="1">
      <c r="A64" s="59"/>
      <c r="B64" s="15"/>
      <c r="C64" s="13"/>
      <c r="D64" s="13"/>
      <c r="E64" s="13"/>
    </row>
    <row r="65" spans="1:6" s="1" customFormat="1" ht="39">
      <c r="A65" s="59" t="s">
        <v>151</v>
      </c>
      <c r="B65" s="15" t="s">
        <v>298</v>
      </c>
      <c r="C65" s="13"/>
      <c r="D65" s="13"/>
      <c r="E65" s="13"/>
    </row>
    <row r="66" spans="1:6" s="1" customFormat="1">
      <c r="A66" s="59"/>
      <c r="B66" s="15" t="s">
        <v>169</v>
      </c>
      <c r="C66" s="13" t="s">
        <v>2</v>
      </c>
      <c r="D66" s="13">
        <v>3</v>
      </c>
      <c r="E66" s="13"/>
      <c r="F66" s="1">
        <f>D66*E66</f>
        <v>0</v>
      </c>
    </row>
    <row r="67" spans="1:6" s="1" customFormat="1">
      <c r="A67" s="59"/>
      <c r="B67" s="15" t="s">
        <v>322</v>
      </c>
      <c r="C67" s="13" t="s">
        <v>2</v>
      </c>
      <c r="D67" s="13">
        <v>1</v>
      </c>
      <c r="E67" s="13"/>
    </row>
    <row r="68" spans="1:6" s="1" customFormat="1">
      <c r="A68" s="59"/>
      <c r="B68" s="15"/>
      <c r="C68" s="13"/>
      <c r="D68" s="13"/>
      <c r="E68" s="13"/>
    </row>
    <row r="69" spans="1:6" s="1" customFormat="1" ht="26.25">
      <c r="A69" s="59" t="s">
        <v>152</v>
      </c>
      <c r="B69" s="15" t="s">
        <v>299</v>
      </c>
      <c r="C69" s="13"/>
      <c r="D69" s="13"/>
      <c r="E69" s="13"/>
    </row>
    <row r="70" spans="1:6" s="1" customFormat="1">
      <c r="A70" s="59"/>
      <c r="B70" s="15"/>
      <c r="C70" s="13" t="s">
        <v>2</v>
      </c>
      <c r="D70" s="13">
        <v>1</v>
      </c>
      <c r="E70" s="13"/>
      <c r="F70" s="1">
        <f>D70*E70</f>
        <v>0</v>
      </c>
    </row>
    <row r="71" spans="1:6" s="1" customFormat="1">
      <c r="A71" s="59"/>
      <c r="B71" s="15"/>
      <c r="C71" s="13"/>
      <c r="D71" s="13"/>
      <c r="E71" s="13"/>
    </row>
    <row r="72" spans="1:6" s="1" customFormat="1" ht="26.25">
      <c r="A72" s="59" t="s">
        <v>153</v>
      </c>
      <c r="B72" s="15" t="s">
        <v>300</v>
      </c>
      <c r="C72" s="13"/>
      <c r="D72" s="13"/>
      <c r="E72" s="13"/>
    </row>
    <row r="73" spans="1:6" s="1" customFormat="1">
      <c r="A73" s="59"/>
      <c r="B73" s="15"/>
      <c r="C73" s="13" t="s">
        <v>2</v>
      </c>
      <c r="D73" s="13">
        <v>1</v>
      </c>
      <c r="E73" s="13"/>
      <c r="F73" s="1">
        <f>D73*E73</f>
        <v>0</v>
      </c>
    </row>
    <row r="74" spans="1:6" s="1" customFormat="1">
      <c r="A74" s="59"/>
      <c r="B74" s="15"/>
      <c r="C74" s="13"/>
      <c r="D74" s="13"/>
      <c r="E74" s="13"/>
    </row>
    <row r="75" spans="1:6" s="1" customFormat="1">
      <c r="A75" s="59" t="s">
        <v>158</v>
      </c>
      <c r="B75" s="15" t="s">
        <v>170</v>
      </c>
      <c r="C75" s="13" t="s">
        <v>28</v>
      </c>
      <c r="D75" s="13">
        <v>50</v>
      </c>
      <c r="E75" s="13"/>
      <c r="F75" s="1">
        <f>D75*E75</f>
        <v>0</v>
      </c>
    </row>
    <row r="76" spans="1:6" s="1" customFormat="1">
      <c r="A76" s="59"/>
      <c r="B76" s="15"/>
      <c r="C76" s="13"/>
      <c r="D76" s="13"/>
      <c r="E76" s="13"/>
    </row>
    <row r="77" spans="1:6" s="1" customFormat="1">
      <c r="A77" s="59" t="s">
        <v>159</v>
      </c>
      <c r="B77" s="15" t="s">
        <v>301</v>
      </c>
      <c r="C77" s="13" t="s">
        <v>28</v>
      </c>
      <c r="D77" s="13">
        <v>50</v>
      </c>
      <c r="E77" s="13"/>
      <c r="F77" s="1">
        <f>D77*E77</f>
        <v>0</v>
      </c>
    </row>
    <row r="78" spans="1:6" s="1" customFormat="1">
      <c r="A78" s="59"/>
      <c r="B78" s="15"/>
      <c r="C78" s="13"/>
      <c r="D78" s="13"/>
      <c r="E78" s="13"/>
    </row>
    <row r="79" spans="1:6" s="1" customFormat="1" ht="51.75">
      <c r="A79" s="59" t="s">
        <v>163</v>
      </c>
      <c r="B79" s="15" t="s">
        <v>302</v>
      </c>
      <c r="C79" s="13"/>
      <c r="D79" s="13"/>
      <c r="E79" s="13"/>
    </row>
    <row r="80" spans="1:6" s="1" customFormat="1">
      <c r="A80" s="59"/>
      <c r="B80" s="15"/>
      <c r="C80" s="13" t="s">
        <v>70</v>
      </c>
      <c r="D80" s="13">
        <v>1</v>
      </c>
      <c r="E80" s="13"/>
      <c r="F80" s="1">
        <f>D80*E80</f>
        <v>0</v>
      </c>
    </row>
    <row r="81" spans="1:7" s="1" customFormat="1">
      <c r="A81" s="59"/>
      <c r="B81" s="15"/>
      <c r="C81" s="13"/>
      <c r="D81" s="13"/>
      <c r="E81" s="13"/>
    </row>
    <row r="82" spans="1:7" s="1" customFormat="1" ht="51.75">
      <c r="A82" s="59" t="s">
        <v>171</v>
      </c>
      <c r="B82" s="15" t="s">
        <v>303</v>
      </c>
      <c r="C82" s="13"/>
      <c r="D82" s="13"/>
      <c r="E82" s="13"/>
    </row>
    <row r="83" spans="1:7" s="1" customFormat="1">
      <c r="A83" s="59"/>
      <c r="B83" s="15"/>
      <c r="C83" s="13" t="s">
        <v>2</v>
      </c>
      <c r="D83" s="13">
        <v>1</v>
      </c>
      <c r="E83" s="13"/>
      <c r="F83" s="1">
        <f>D83*E83</f>
        <v>0</v>
      </c>
    </row>
    <row r="84" spans="1:7" s="1" customFormat="1" ht="15.75" thickBot="1">
      <c r="A84" s="59"/>
      <c r="B84" s="15"/>
      <c r="C84" s="13"/>
      <c r="D84" s="13"/>
      <c r="E84" s="13"/>
      <c r="F84" s="55"/>
    </row>
    <row r="85" spans="1:7" s="1" customFormat="1" ht="15.75" thickBot="1">
      <c r="A85" s="94"/>
      <c r="B85" s="91"/>
      <c r="C85" s="103"/>
      <c r="D85" s="103"/>
      <c r="E85" s="105"/>
      <c r="F85" s="99"/>
    </row>
    <row r="86" spans="1:7" s="1" customFormat="1">
      <c r="A86" s="59"/>
      <c r="B86" s="15"/>
      <c r="C86" s="13"/>
      <c r="D86" s="13"/>
      <c r="E86" s="69"/>
      <c r="F86" s="55"/>
    </row>
    <row r="87" spans="1:7" s="1" customFormat="1">
      <c r="A87" s="59" t="s">
        <v>173</v>
      </c>
      <c r="B87" s="14" t="s">
        <v>174</v>
      </c>
      <c r="C87" s="13"/>
      <c r="D87" s="13"/>
      <c r="E87" s="13"/>
      <c r="F87" s="55"/>
    </row>
    <row r="88" spans="1:7" s="1" customFormat="1">
      <c r="A88" s="59"/>
      <c r="B88" s="15"/>
      <c r="C88" s="13"/>
      <c r="D88" s="13"/>
      <c r="E88" s="13"/>
      <c r="F88" s="55"/>
      <c r="G88" s="1" t="s">
        <v>316</v>
      </c>
    </row>
    <row r="89" spans="1:7" s="1" customFormat="1" ht="51.75">
      <c r="A89" s="59" t="s">
        <v>145</v>
      </c>
      <c r="B89" s="15" t="s">
        <v>304</v>
      </c>
      <c r="C89" s="13"/>
      <c r="D89" s="13"/>
      <c r="E89" s="13"/>
    </row>
    <row r="90" spans="1:7" s="1" customFormat="1">
      <c r="A90" s="59" t="s">
        <v>155</v>
      </c>
      <c r="B90" s="15" t="s">
        <v>175</v>
      </c>
      <c r="C90" s="13"/>
      <c r="D90" s="13"/>
      <c r="E90" s="13"/>
    </row>
    <row r="91" spans="1:7" s="1" customFormat="1">
      <c r="A91" s="59"/>
      <c r="B91" s="15" t="s">
        <v>167</v>
      </c>
      <c r="C91" s="13" t="s">
        <v>28</v>
      </c>
      <c r="D91" s="13">
        <v>5</v>
      </c>
      <c r="E91" s="13"/>
      <c r="F91" s="1">
        <f>D91*E91</f>
        <v>0</v>
      </c>
      <c r="G91" s="1" t="s">
        <v>316</v>
      </c>
    </row>
    <row r="92" spans="1:7" s="1" customFormat="1">
      <c r="A92" s="59"/>
      <c r="B92" s="15"/>
      <c r="C92" s="13"/>
      <c r="D92" s="13"/>
      <c r="E92" s="13"/>
      <c r="G92" s="1" t="s">
        <v>316</v>
      </c>
    </row>
    <row r="93" spans="1:7" s="1" customFormat="1">
      <c r="A93" s="59"/>
      <c r="B93" s="15"/>
      <c r="C93" s="13"/>
      <c r="D93" s="13"/>
      <c r="E93" s="13"/>
    </row>
    <row r="94" spans="1:7" s="1" customFormat="1">
      <c r="A94" s="59" t="s">
        <v>149</v>
      </c>
      <c r="B94" s="15" t="s">
        <v>305</v>
      </c>
      <c r="C94" s="13" t="s">
        <v>28</v>
      </c>
      <c r="D94" s="13">
        <v>5</v>
      </c>
      <c r="E94" s="13"/>
      <c r="F94" s="1">
        <f>D94*E94</f>
        <v>0</v>
      </c>
      <c r="G94" s="1" t="s">
        <v>316</v>
      </c>
    </row>
    <row r="95" spans="1:7" s="1" customFormat="1">
      <c r="A95" s="59"/>
      <c r="B95" s="15"/>
      <c r="C95" s="13"/>
      <c r="D95" s="13"/>
      <c r="E95" s="13"/>
    </row>
    <row r="96" spans="1:7" s="1" customFormat="1">
      <c r="A96" s="59"/>
      <c r="B96" s="15"/>
      <c r="C96" s="13"/>
      <c r="D96" s="13"/>
      <c r="E96" s="13"/>
    </row>
    <row r="97" spans="1:7" s="1" customFormat="1" ht="153.75">
      <c r="A97" s="59" t="s">
        <v>151</v>
      </c>
      <c r="B97" s="16" t="s">
        <v>306</v>
      </c>
      <c r="C97" s="13"/>
      <c r="D97" s="13"/>
      <c r="E97" s="13"/>
    </row>
    <row r="98" spans="1:7" s="1" customFormat="1">
      <c r="A98" s="59"/>
      <c r="B98" s="16"/>
      <c r="C98" s="13"/>
      <c r="D98" s="13"/>
      <c r="E98" s="13"/>
    </row>
    <row r="99" spans="1:7" s="1" customFormat="1">
      <c r="A99" s="59"/>
      <c r="B99" s="15" t="s">
        <v>176</v>
      </c>
      <c r="C99" s="13" t="s">
        <v>28</v>
      </c>
      <c r="D99" s="13">
        <v>40</v>
      </c>
      <c r="E99" s="13"/>
      <c r="F99" s="1">
        <f>D99*E99</f>
        <v>0</v>
      </c>
      <c r="G99" s="1" t="s">
        <v>316</v>
      </c>
    </row>
    <row r="100" spans="1:7" s="1" customFormat="1">
      <c r="A100" s="59"/>
      <c r="B100" s="15" t="s">
        <v>177</v>
      </c>
      <c r="C100" s="13" t="s">
        <v>307</v>
      </c>
      <c r="D100" s="13">
        <v>2</v>
      </c>
      <c r="E100" s="13"/>
      <c r="F100" s="1">
        <f>D100*E100</f>
        <v>0</v>
      </c>
      <c r="G100" s="1" t="s">
        <v>316</v>
      </c>
    </row>
    <row r="101" spans="1:7" s="1" customFormat="1">
      <c r="A101" s="59"/>
      <c r="B101" s="32" t="s">
        <v>178</v>
      </c>
      <c r="C101" s="13" t="s">
        <v>307</v>
      </c>
      <c r="D101" s="13">
        <v>2</v>
      </c>
      <c r="E101" s="70"/>
      <c r="F101" s="1">
        <f>D101*E101</f>
        <v>0</v>
      </c>
      <c r="G101" s="1" t="s">
        <v>316</v>
      </c>
    </row>
    <row r="102" spans="1:7" s="1" customFormat="1">
      <c r="A102" s="59"/>
      <c r="B102" s="15" t="s">
        <v>177</v>
      </c>
      <c r="C102" s="13"/>
      <c r="D102" s="13"/>
      <c r="E102" s="20"/>
    </row>
    <row r="103" spans="1:7" s="1" customFormat="1">
      <c r="A103" s="59"/>
      <c r="B103" s="15"/>
      <c r="C103" s="13"/>
      <c r="D103" s="13"/>
      <c r="E103" s="13"/>
    </row>
    <row r="104" spans="1:7" s="1" customFormat="1" ht="90">
      <c r="A104" s="59" t="s">
        <v>152</v>
      </c>
      <c r="B104" s="16" t="s">
        <v>308</v>
      </c>
      <c r="C104" s="13"/>
      <c r="D104" s="13"/>
      <c r="E104" s="13"/>
    </row>
    <row r="105" spans="1:7" s="1" customFormat="1">
      <c r="A105" s="59"/>
      <c r="B105" s="15" t="s">
        <v>2</v>
      </c>
      <c r="C105" s="13" t="s">
        <v>2</v>
      </c>
      <c r="D105" s="13">
        <v>1</v>
      </c>
      <c r="E105" s="13"/>
      <c r="F105" s="1">
        <f>D105*E105</f>
        <v>0</v>
      </c>
      <c r="G105" s="1" t="s">
        <v>316</v>
      </c>
    </row>
    <row r="106" spans="1:7" s="1" customFormat="1">
      <c r="A106" s="59"/>
      <c r="B106" s="15"/>
      <c r="C106" s="13"/>
      <c r="D106" s="13"/>
      <c r="E106" s="13"/>
    </row>
    <row r="107" spans="1:7" s="1" customFormat="1" ht="51.75">
      <c r="A107" s="59" t="s">
        <v>153</v>
      </c>
      <c r="B107" s="15" t="s">
        <v>323</v>
      </c>
      <c r="C107" s="13"/>
      <c r="D107" s="13"/>
      <c r="E107" s="13"/>
    </row>
    <row r="108" spans="1:7" s="1" customFormat="1">
      <c r="A108" s="59"/>
      <c r="B108" s="15" t="s">
        <v>172</v>
      </c>
      <c r="C108" s="13" t="s">
        <v>2</v>
      </c>
      <c r="D108" s="13">
        <v>1</v>
      </c>
      <c r="E108" s="13"/>
      <c r="F108" s="1">
        <f>D108*E108</f>
        <v>0</v>
      </c>
      <c r="G108" s="1" t="s">
        <v>316</v>
      </c>
    </row>
    <row r="109" spans="1:7" s="1" customFormat="1">
      <c r="A109" s="59"/>
      <c r="B109" s="15"/>
      <c r="C109" s="13"/>
      <c r="D109" s="13"/>
      <c r="E109" s="13"/>
    </row>
    <row r="110" spans="1:7" s="1" customFormat="1" ht="26.25">
      <c r="A110" s="59" t="s">
        <v>158</v>
      </c>
      <c r="B110" s="16" t="s">
        <v>337</v>
      </c>
      <c r="C110" s="13"/>
      <c r="D110" s="13"/>
      <c r="E110" s="13"/>
    </row>
    <row r="111" spans="1:7" s="1" customFormat="1">
      <c r="A111" s="59"/>
      <c r="B111" s="16"/>
      <c r="C111" s="13" t="s">
        <v>28</v>
      </c>
      <c r="D111" s="13">
        <v>60</v>
      </c>
      <c r="E111" s="13"/>
      <c r="F111" s="1">
        <f>D111*E111</f>
        <v>0</v>
      </c>
    </row>
    <row r="112" spans="1:7" s="1" customFormat="1" ht="15.75" thickBot="1">
      <c r="A112" s="59"/>
      <c r="B112" s="15"/>
      <c r="C112" s="13"/>
      <c r="D112" s="13"/>
      <c r="E112" s="13"/>
      <c r="F112" s="55"/>
    </row>
    <row r="113" spans="1:7" s="1" customFormat="1" ht="19.5" thickBot="1">
      <c r="A113" s="94"/>
      <c r="B113" s="91" t="s">
        <v>180</v>
      </c>
      <c r="C113" s="103"/>
      <c r="D113" s="103"/>
      <c r="E113" s="104"/>
      <c r="F113" s="99">
        <f>SUM(F91:F112)</f>
        <v>0</v>
      </c>
      <c r="G113" s="1" t="s">
        <v>316</v>
      </c>
    </row>
    <row r="114" spans="1:7" s="1" customFormat="1">
      <c r="A114" s="59"/>
      <c r="B114" s="15"/>
      <c r="C114" s="13"/>
      <c r="D114" s="13"/>
      <c r="E114" s="13"/>
      <c r="F114" s="55"/>
    </row>
    <row r="115" spans="1:7" s="1" customFormat="1">
      <c r="A115" s="59" t="s">
        <v>181</v>
      </c>
      <c r="B115" s="15" t="s">
        <v>182</v>
      </c>
      <c r="C115" s="13"/>
      <c r="D115" s="13"/>
      <c r="E115" s="13"/>
      <c r="F115" s="55"/>
    </row>
    <row r="116" spans="1:7" s="1" customFormat="1">
      <c r="A116" s="59"/>
      <c r="B116" s="15"/>
      <c r="C116" s="13"/>
      <c r="D116" s="13"/>
      <c r="E116" s="13"/>
      <c r="F116" s="100"/>
    </row>
    <row r="117" spans="1:7" s="1" customFormat="1" ht="37.5" customHeight="1">
      <c r="A117" s="59" t="s">
        <v>145</v>
      </c>
      <c r="B117" s="15" t="s">
        <v>309</v>
      </c>
      <c r="C117" s="13"/>
      <c r="D117" s="13"/>
      <c r="E117" s="13"/>
      <c r="F117" s="100"/>
    </row>
    <row r="118" spans="1:7" s="1" customFormat="1" ht="15.75" thickBot="1">
      <c r="A118" s="59"/>
      <c r="B118" s="15"/>
      <c r="C118" s="13" t="s">
        <v>28</v>
      </c>
      <c r="D118" s="13">
        <v>1000</v>
      </c>
      <c r="E118" s="13"/>
      <c r="F118" s="100">
        <f>D118*E118</f>
        <v>0</v>
      </c>
    </row>
    <row r="119" spans="1:7" s="1" customFormat="1" ht="15.75" thickBot="1">
      <c r="A119" s="94"/>
      <c r="B119" s="91" t="s">
        <v>183</v>
      </c>
      <c r="C119" s="103"/>
      <c r="D119" s="103"/>
      <c r="E119" s="103"/>
      <c r="F119" s="106">
        <f>F118</f>
        <v>0</v>
      </c>
    </row>
    <row r="120" spans="1:7">
      <c r="B120" s="15"/>
      <c r="C120" s="13"/>
      <c r="D120" s="13"/>
      <c r="E120" s="13"/>
      <c r="F120" s="100"/>
    </row>
    <row r="121" spans="1:7" s="1" customFormat="1">
      <c r="A121" s="59"/>
      <c r="B121" s="15" t="s">
        <v>184</v>
      </c>
      <c r="C121" s="13"/>
      <c r="D121" s="13"/>
      <c r="E121" s="13"/>
      <c r="F121" s="100"/>
    </row>
    <row r="122" spans="1:7" s="1" customFormat="1">
      <c r="A122" s="59" t="s">
        <v>143</v>
      </c>
      <c r="B122" s="15" t="s">
        <v>144</v>
      </c>
      <c r="C122" s="13"/>
      <c r="D122" s="13"/>
      <c r="E122" s="13"/>
      <c r="F122" s="100">
        <f>F8</f>
        <v>0</v>
      </c>
    </row>
    <row r="123" spans="1:7" s="1" customFormat="1">
      <c r="A123" s="59" t="s">
        <v>146</v>
      </c>
      <c r="B123" s="15" t="s">
        <v>147</v>
      </c>
      <c r="C123" s="13"/>
      <c r="D123" s="13"/>
      <c r="E123" s="13"/>
      <c r="F123" s="100"/>
    </row>
    <row r="124" spans="1:7" s="1" customFormat="1">
      <c r="A124" s="59" t="s">
        <v>145</v>
      </c>
      <c r="B124" s="15" t="s">
        <v>185</v>
      </c>
      <c r="C124" s="13"/>
      <c r="D124" s="13"/>
      <c r="E124" s="13"/>
      <c r="F124" s="100">
        <f>F28</f>
        <v>0</v>
      </c>
      <c r="G124" s="1" t="s">
        <v>316</v>
      </c>
    </row>
    <row r="125" spans="1:7" s="1" customFormat="1">
      <c r="A125" s="59" t="s">
        <v>149</v>
      </c>
      <c r="B125" s="15" t="s">
        <v>186</v>
      </c>
      <c r="C125" s="13"/>
      <c r="D125" s="13"/>
      <c r="E125" s="13"/>
      <c r="F125" s="100">
        <f>F54</f>
        <v>0</v>
      </c>
      <c r="G125" s="1" t="s">
        <v>316</v>
      </c>
    </row>
    <row r="126" spans="1:7" s="1" customFormat="1">
      <c r="A126" s="59" t="s">
        <v>165</v>
      </c>
      <c r="B126" s="15" t="s">
        <v>166</v>
      </c>
      <c r="C126" s="13"/>
      <c r="D126" s="13"/>
      <c r="E126" s="13"/>
      <c r="F126" s="100">
        <f>F85</f>
        <v>0</v>
      </c>
      <c r="G126" s="1" t="s">
        <v>316</v>
      </c>
    </row>
    <row r="127" spans="1:7" s="1" customFormat="1">
      <c r="A127" s="59" t="s">
        <v>173</v>
      </c>
      <c r="B127" s="15" t="s">
        <v>174</v>
      </c>
      <c r="C127" s="13"/>
      <c r="D127" s="13"/>
      <c r="E127" s="13"/>
      <c r="F127" s="100">
        <f>F113</f>
        <v>0</v>
      </c>
      <c r="G127" s="1" t="s">
        <v>316</v>
      </c>
    </row>
    <row r="128" spans="1:7" s="1" customFormat="1">
      <c r="A128" s="59" t="s">
        <v>181</v>
      </c>
      <c r="B128" s="17" t="s">
        <v>182</v>
      </c>
      <c r="C128" s="18"/>
      <c r="D128" s="18"/>
      <c r="E128" s="18"/>
      <c r="F128" s="107">
        <v>0</v>
      </c>
    </row>
    <row r="129" spans="1:6" s="1" customFormat="1" ht="15.75">
      <c r="A129" s="59"/>
      <c r="B129" t="s">
        <v>253</v>
      </c>
      <c r="C129" s="13"/>
      <c r="D129" s="13"/>
      <c r="E129" s="71"/>
      <c r="F129" s="55">
        <f>SUM(F124:F128)</f>
        <v>0</v>
      </c>
    </row>
  </sheetData>
  <pageMargins left="0.70866141732283472" right="0.27559055118110237" top="0.47244094488188981" bottom="0.47244094488188981" header="0.31496062992125984" footer="0.19685039370078741"/>
  <pageSetup paperSize="9" scale="60" orientation="portrait" r:id="rId1"/>
  <headerFooter>
    <oddFooter>&amp;R&amp;P/&amp;N</oddFooter>
  </headerFooter>
  <rowBreaks count="3" manualBreakCount="3">
    <brk id="29" max="5" man="1"/>
    <brk id="73" max="5" man="1"/>
    <brk id="9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33"/>
  <sheetViews>
    <sheetView view="pageBreakPreview" topLeftCell="A103" zoomScaleSheetLayoutView="100" workbookViewId="0">
      <selection activeCell="G111" sqref="G111:G116"/>
    </sheetView>
  </sheetViews>
  <sheetFormatPr defaultRowHeight="15"/>
  <cols>
    <col min="1" max="1" width="6.5703125" style="58" customWidth="1"/>
    <col min="2" max="2" width="64.28515625" style="2" customWidth="1"/>
    <col min="3" max="3" width="9" customWidth="1"/>
    <col min="4" max="4" width="9.140625" style="1" bestFit="1" customWidth="1"/>
    <col min="5" max="5" width="12" style="1" bestFit="1" customWidth="1"/>
    <col min="6" max="6" width="10.140625" style="1" bestFit="1" customWidth="1"/>
  </cols>
  <sheetData>
    <row r="1" spans="1:6" ht="18.75">
      <c r="B1" s="63" t="s">
        <v>255</v>
      </c>
    </row>
    <row r="2" spans="1:6">
      <c r="B2"/>
    </row>
    <row r="3" spans="1:6">
      <c r="B3" s="2" t="s">
        <v>256</v>
      </c>
    </row>
    <row r="5" spans="1:6" ht="45">
      <c r="A5" s="72" t="s">
        <v>202</v>
      </c>
      <c r="B5" s="2" t="s">
        <v>203</v>
      </c>
    </row>
    <row r="6" spans="1:6">
      <c r="C6" s="2" t="s">
        <v>102</v>
      </c>
      <c r="D6" s="1">
        <v>3815</v>
      </c>
      <c r="F6" s="81">
        <f>D6*E6</f>
        <v>0</v>
      </c>
    </row>
    <row r="7" spans="1:6">
      <c r="C7" s="2"/>
    </row>
    <row r="8" spans="1:6" ht="30">
      <c r="A8" s="58" t="s">
        <v>310</v>
      </c>
      <c r="B8" s="2" t="s">
        <v>204</v>
      </c>
    </row>
    <row r="10" spans="1:6">
      <c r="A10" s="58" t="s">
        <v>205</v>
      </c>
      <c r="B10" s="2" t="s">
        <v>206</v>
      </c>
      <c r="C10" t="s">
        <v>2</v>
      </c>
      <c r="D10" s="1">
        <v>2</v>
      </c>
      <c r="F10" s="1">
        <f>D10*E10</f>
        <v>0</v>
      </c>
    </row>
    <row r="11" spans="1:6">
      <c r="A11" s="58" t="s">
        <v>207</v>
      </c>
      <c r="B11" s="2" t="s">
        <v>208</v>
      </c>
      <c r="C11" t="s">
        <v>28</v>
      </c>
      <c r="D11" s="1">
        <v>30</v>
      </c>
      <c r="F11" s="1">
        <f>D11*E11</f>
        <v>0</v>
      </c>
    </row>
    <row r="13" spans="1:6" ht="30">
      <c r="A13" s="72" t="s">
        <v>209</v>
      </c>
      <c r="B13" s="2" t="s">
        <v>210</v>
      </c>
    </row>
    <row r="14" spans="1:6">
      <c r="C14" t="s">
        <v>102</v>
      </c>
      <c r="D14" s="1">
        <v>2000</v>
      </c>
      <c r="F14" s="1">
        <f>D14*E14</f>
        <v>0</v>
      </c>
    </row>
    <row r="16" spans="1:6" ht="30">
      <c r="A16" s="72" t="s">
        <v>211</v>
      </c>
      <c r="B16" s="2" t="s">
        <v>212</v>
      </c>
    </row>
    <row r="18" spans="1:6">
      <c r="A18" s="58" t="s">
        <v>205</v>
      </c>
      <c r="B18" s="2" t="s">
        <v>213</v>
      </c>
      <c r="C18" t="s">
        <v>28</v>
      </c>
      <c r="D18" s="1">
        <v>10</v>
      </c>
      <c r="F18" s="1">
        <f>D18*E18</f>
        <v>0</v>
      </c>
    </row>
    <row r="19" spans="1:6">
      <c r="A19" s="58" t="s">
        <v>207</v>
      </c>
      <c r="B19" s="2" t="s">
        <v>214</v>
      </c>
      <c r="C19" t="s">
        <v>102</v>
      </c>
      <c r="D19" s="1">
        <v>10</v>
      </c>
      <c r="F19" s="1">
        <f>D19*E19</f>
        <v>0</v>
      </c>
    </row>
    <row r="21" spans="1:6" ht="30">
      <c r="A21" s="72" t="s">
        <v>215</v>
      </c>
      <c r="B21" s="2" t="s">
        <v>216</v>
      </c>
    </row>
    <row r="22" spans="1:6">
      <c r="C22" t="s">
        <v>102</v>
      </c>
      <c r="D22" s="1">
        <v>3815</v>
      </c>
      <c r="F22" s="1">
        <f>D22*E22</f>
        <v>0</v>
      </c>
    </row>
    <row r="23" spans="1:6" ht="15.75" thickBot="1">
      <c r="A23" s="73"/>
      <c r="B23" s="53"/>
      <c r="C23" s="52"/>
      <c r="D23" s="51"/>
      <c r="E23" s="51"/>
      <c r="F23" s="51"/>
    </row>
    <row r="24" spans="1:6" ht="15.75" thickBot="1">
      <c r="A24" s="108"/>
      <c r="B24" s="109" t="s">
        <v>217</v>
      </c>
      <c r="C24" s="110"/>
      <c r="D24" s="93"/>
      <c r="E24" s="97"/>
      <c r="F24" s="111">
        <f>SUM(F6:F23)</f>
        <v>0</v>
      </c>
    </row>
    <row r="25" spans="1:6">
      <c r="E25" s="55"/>
    </row>
    <row r="26" spans="1:6">
      <c r="A26" s="58" t="s">
        <v>248</v>
      </c>
      <c r="B26" s="2" t="s">
        <v>218</v>
      </c>
    </row>
    <row r="28" spans="1:6" ht="120">
      <c r="A28" s="72" t="s">
        <v>219</v>
      </c>
      <c r="B28" s="3" t="s">
        <v>336</v>
      </c>
    </row>
    <row r="30" spans="1:6" s="85" customFormat="1">
      <c r="A30" s="83" t="s">
        <v>205</v>
      </c>
      <c r="B30" s="84" t="s">
        <v>220</v>
      </c>
      <c r="C30" s="85" t="s">
        <v>99</v>
      </c>
      <c r="D30" s="81">
        <v>1179</v>
      </c>
      <c r="E30" s="81"/>
      <c r="F30" s="81">
        <f>D30*E30</f>
        <v>0</v>
      </c>
    </row>
    <row r="31" spans="1:6" s="85" customFormat="1">
      <c r="A31" s="83"/>
      <c r="B31" s="84"/>
      <c r="D31" s="81"/>
      <c r="E31" s="81"/>
      <c r="F31" s="81"/>
    </row>
    <row r="32" spans="1:6" s="85" customFormat="1">
      <c r="A32" s="83" t="s">
        <v>329</v>
      </c>
      <c r="B32" s="84" t="s">
        <v>330</v>
      </c>
      <c r="C32" s="85" t="s">
        <v>99</v>
      </c>
      <c r="D32" s="81">
        <v>1923</v>
      </c>
      <c r="E32" s="81"/>
      <c r="F32" s="81">
        <f>D32*E32</f>
        <v>0</v>
      </c>
    </row>
    <row r="34" spans="1:9" ht="75">
      <c r="A34" s="72" t="s">
        <v>221</v>
      </c>
      <c r="B34" s="3" t="s">
        <v>222</v>
      </c>
    </row>
    <row r="35" spans="1:9">
      <c r="C35" t="s">
        <v>102</v>
      </c>
      <c r="D35" s="1">
        <v>3815</v>
      </c>
      <c r="F35" s="1">
        <f>D35*E35</f>
        <v>0</v>
      </c>
    </row>
    <row r="36" spans="1:9" ht="15.75" customHeight="1">
      <c r="B36" s="22"/>
    </row>
    <row r="37" spans="1:9" ht="45.75" customHeight="1">
      <c r="A37" s="22" t="s">
        <v>262</v>
      </c>
      <c r="B37" s="75" t="s">
        <v>263</v>
      </c>
    </row>
    <row r="38" spans="1:9" ht="15.75" customHeight="1">
      <c r="B38" s="22" t="s">
        <v>264</v>
      </c>
      <c r="I38" s="22"/>
    </row>
    <row r="39" spans="1:9" ht="15.75" customHeight="1">
      <c r="B39" s="22" t="s">
        <v>265</v>
      </c>
      <c r="I39" s="22"/>
    </row>
    <row r="40" spans="1:9" ht="15.75" customHeight="1">
      <c r="B40" s="22" t="s">
        <v>266</v>
      </c>
      <c r="I40" s="22"/>
    </row>
    <row r="41" spans="1:9" ht="35.25" customHeight="1">
      <c r="B41" s="82" t="s">
        <v>267</v>
      </c>
    </row>
    <row r="42" spans="1:9">
      <c r="B42" s="22"/>
      <c r="C42" t="s">
        <v>102</v>
      </c>
      <c r="D42" s="1">
        <v>3815</v>
      </c>
      <c r="F42" s="1">
        <f>D42*E42</f>
        <v>0</v>
      </c>
    </row>
    <row r="44" spans="1:9" ht="30">
      <c r="A44" s="2" t="s">
        <v>223</v>
      </c>
      <c r="B44" s="2" t="s">
        <v>224</v>
      </c>
    </row>
    <row r="45" spans="1:9" ht="75">
      <c r="B45" s="3" t="s">
        <v>331</v>
      </c>
    </row>
    <row r="47" spans="1:9">
      <c r="A47" s="58" t="s">
        <v>205</v>
      </c>
      <c r="B47" s="2" t="s">
        <v>225</v>
      </c>
      <c r="C47" t="s">
        <v>99</v>
      </c>
      <c r="D47" s="1">
        <v>426</v>
      </c>
      <c r="F47" s="1">
        <f>D47*E47</f>
        <v>0</v>
      </c>
    </row>
    <row r="48" spans="1:9">
      <c r="A48" s="58" t="s">
        <v>207</v>
      </c>
      <c r="B48" s="2" t="s">
        <v>226</v>
      </c>
      <c r="C48" t="s">
        <v>102</v>
      </c>
      <c r="D48" s="1">
        <v>1420</v>
      </c>
      <c r="F48" s="1">
        <f>D48*E48</f>
        <v>0</v>
      </c>
    </row>
    <row r="50" spans="1:11" ht="45">
      <c r="A50" s="2" t="s">
        <v>227</v>
      </c>
      <c r="B50" s="2" t="s">
        <v>228</v>
      </c>
    </row>
    <row r="51" spans="1:11">
      <c r="C51" t="s">
        <v>99</v>
      </c>
      <c r="D51" s="1">
        <v>200</v>
      </c>
      <c r="F51" s="1">
        <f>D51*E51</f>
        <v>0</v>
      </c>
    </row>
    <row r="52" spans="1:11" ht="15.75" thickBot="1">
      <c r="A52" s="112"/>
      <c r="B52" s="113"/>
      <c r="C52" s="36"/>
      <c r="D52" s="4"/>
      <c r="E52" s="4"/>
    </row>
    <row r="53" spans="1:11" ht="15.75" thickBot="1">
      <c r="A53" s="108"/>
      <c r="B53" s="109" t="s">
        <v>229</v>
      </c>
      <c r="C53" s="110"/>
      <c r="D53" s="93"/>
      <c r="E53" s="97"/>
      <c r="F53" s="114">
        <f>SUM(F29:F52)</f>
        <v>0</v>
      </c>
    </row>
    <row r="55" spans="1:11">
      <c r="B55" s="2" t="s">
        <v>230</v>
      </c>
    </row>
    <row r="57" spans="1:11" ht="81.75" customHeight="1">
      <c r="A57" s="72" t="s">
        <v>231</v>
      </c>
      <c r="B57" s="3" t="s">
        <v>332</v>
      </c>
    </row>
    <row r="58" spans="1:11" ht="77.25" customHeight="1">
      <c r="B58" s="3" t="s">
        <v>268</v>
      </c>
    </row>
    <row r="60" spans="1:11" ht="63" customHeight="1">
      <c r="A60" s="58" t="s">
        <v>205</v>
      </c>
      <c r="B60" s="2" t="s">
        <v>269</v>
      </c>
    </row>
    <row r="61" spans="1:11">
      <c r="C61" s="77" t="s">
        <v>99</v>
      </c>
      <c r="D61" s="1">
        <v>520</v>
      </c>
      <c r="F61" s="1">
        <f>D61*E61</f>
        <v>0</v>
      </c>
    </row>
    <row r="62" spans="1:11">
      <c r="C62" s="76"/>
      <c r="F62" s="21"/>
      <c r="J62" s="1"/>
      <c r="K62" s="1"/>
    </row>
    <row r="63" spans="1:11" ht="73.5" customHeight="1">
      <c r="A63" s="58" t="s">
        <v>207</v>
      </c>
      <c r="B63" s="3" t="s">
        <v>270</v>
      </c>
      <c r="C63" s="76"/>
      <c r="F63" s="21"/>
      <c r="J63" s="1"/>
      <c r="K63" s="1"/>
    </row>
    <row r="64" spans="1:11" ht="15.75" thickBot="1">
      <c r="A64" s="112"/>
      <c r="B64" s="113"/>
      <c r="C64" s="115" t="s">
        <v>99</v>
      </c>
      <c r="D64" s="4">
        <v>520</v>
      </c>
      <c r="E64" s="4"/>
      <c r="F64" s="119">
        <f>D64*E64</f>
        <v>0</v>
      </c>
      <c r="J64" s="1"/>
      <c r="K64" s="1"/>
    </row>
    <row r="65" spans="1:6" ht="15.75" thickBot="1">
      <c r="A65" s="108"/>
      <c r="B65" s="109" t="s">
        <v>232</v>
      </c>
      <c r="C65" s="110"/>
      <c r="D65" s="93"/>
      <c r="E65" s="97"/>
      <c r="F65" s="114">
        <f>SUM(F61:F64)</f>
        <v>0</v>
      </c>
    </row>
    <row r="66" spans="1:6">
      <c r="D66" s="55"/>
      <c r="E66" s="55"/>
    </row>
    <row r="67" spans="1:6">
      <c r="A67" s="58" t="s">
        <v>251</v>
      </c>
      <c r="B67" s="2" t="s">
        <v>233</v>
      </c>
    </row>
    <row r="69" spans="1:6" ht="75">
      <c r="A69" s="58" t="s">
        <v>311</v>
      </c>
      <c r="B69" s="3" t="s">
        <v>234</v>
      </c>
    </row>
    <row r="70" spans="1:6">
      <c r="C70" t="s">
        <v>28</v>
      </c>
      <c r="D70" s="1">
        <v>160</v>
      </c>
      <c r="F70" s="4">
        <f>D70*E70</f>
        <v>0</v>
      </c>
    </row>
    <row r="73" spans="1:6" ht="75">
      <c r="A73" s="72" t="s">
        <v>235</v>
      </c>
      <c r="B73" s="3" t="s">
        <v>236</v>
      </c>
    </row>
    <row r="74" spans="1:6">
      <c r="C74" s="2" t="s">
        <v>2</v>
      </c>
      <c r="D74" s="1">
        <v>5</v>
      </c>
      <c r="F74" s="4">
        <f>D74*E74</f>
        <v>0</v>
      </c>
    </row>
    <row r="75" spans="1:6">
      <c r="C75" s="2"/>
      <c r="F75" s="4"/>
    </row>
    <row r="76" spans="1:6">
      <c r="C76" s="2"/>
      <c r="F76" s="4"/>
    </row>
    <row r="77" spans="1:6" ht="15.75" thickBot="1">
      <c r="C77" s="2"/>
      <c r="F77" s="4"/>
    </row>
    <row r="78" spans="1:6" ht="15.75" thickBot="1">
      <c r="A78" s="108"/>
      <c r="B78" s="109" t="s">
        <v>237</v>
      </c>
      <c r="C78" s="110"/>
      <c r="D78" s="93"/>
      <c r="E78" s="93"/>
      <c r="F78" s="114">
        <f>SUM(F70:F77)</f>
        <v>0</v>
      </c>
    </row>
    <row r="79" spans="1:6">
      <c r="E79" s="55"/>
    </row>
    <row r="80" spans="1:6">
      <c r="B80" s="2" t="s">
        <v>238</v>
      </c>
    </row>
    <row r="81" spans="1:7" ht="29.25" customHeight="1"/>
    <row r="82" spans="1:7" ht="120">
      <c r="A82" s="72" t="s">
        <v>239</v>
      </c>
      <c r="B82" s="3" t="s">
        <v>240</v>
      </c>
    </row>
    <row r="83" spans="1:7">
      <c r="C83" t="s">
        <v>102</v>
      </c>
      <c r="D83" s="1">
        <v>1449</v>
      </c>
      <c r="F83" s="4">
        <f>D83*E83</f>
        <v>0</v>
      </c>
    </row>
    <row r="84" spans="1:7">
      <c r="B84" s="22"/>
    </row>
    <row r="85" spans="1:7" ht="105">
      <c r="A85" s="58" t="s">
        <v>313</v>
      </c>
      <c r="B85" s="3" t="s">
        <v>312</v>
      </c>
    </row>
    <row r="86" spans="1:7">
      <c r="C86" t="s">
        <v>102</v>
      </c>
      <c r="D86" s="1">
        <v>1449</v>
      </c>
      <c r="F86" s="4">
        <f>D86*E86</f>
        <v>0</v>
      </c>
    </row>
    <row r="87" spans="1:7" ht="15.75" thickBot="1">
      <c r="B87" s="120"/>
      <c r="C87" s="36"/>
      <c r="D87" s="4"/>
      <c r="E87" s="4"/>
    </row>
    <row r="88" spans="1:7" ht="15.75" thickBot="1">
      <c r="A88" s="108"/>
      <c r="B88" s="109" t="s">
        <v>241</v>
      </c>
      <c r="C88" s="110"/>
      <c r="D88" s="93"/>
      <c r="E88" s="97"/>
      <c r="F88" s="114">
        <f>SUM(F83:F87)</f>
        <v>0</v>
      </c>
    </row>
    <row r="89" spans="1:7">
      <c r="E89" s="55"/>
    </row>
    <row r="90" spans="1:7">
      <c r="A90" s="58" t="s">
        <v>314</v>
      </c>
      <c r="B90" s="2" t="s">
        <v>242</v>
      </c>
    </row>
    <row r="91" spans="1:7">
      <c r="F91" s="81"/>
      <c r="G91" t="s">
        <v>319</v>
      </c>
    </row>
    <row r="92" spans="1:7" ht="45">
      <c r="A92" s="72" t="s">
        <v>243</v>
      </c>
      <c r="B92" s="2" t="s">
        <v>333</v>
      </c>
      <c r="F92" s="81"/>
    </row>
    <row r="93" spans="1:7">
      <c r="C93" t="s">
        <v>28</v>
      </c>
      <c r="D93" s="1">
        <v>255</v>
      </c>
      <c r="F93" s="119">
        <f>D93*E93</f>
        <v>0</v>
      </c>
    </row>
    <row r="94" spans="1:7">
      <c r="F94" s="119"/>
    </row>
    <row r="95" spans="1:7" ht="45">
      <c r="A95" s="72" t="s">
        <v>334</v>
      </c>
      <c r="B95" s="2" t="s">
        <v>335</v>
      </c>
      <c r="F95" s="81"/>
    </row>
    <row r="96" spans="1:7">
      <c r="C96" t="s">
        <v>99</v>
      </c>
      <c r="D96" s="1">
        <v>51</v>
      </c>
      <c r="F96" s="119">
        <f>D96*E96</f>
        <v>0</v>
      </c>
    </row>
    <row r="97" spans="1:8">
      <c r="F97" s="119"/>
    </row>
    <row r="98" spans="1:8" ht="15.75" thickBot="1">
      <c r="B98" s="54"/>
      <c r="F98" s="81"/>
    </row>
    <row r="99" spans="1:8" ht="45">
      <c r="A99" s="58" t="s">
        <v>315</v>
      </c>
      <c r="B99" s="2" t="s">
        <v>324</v>
      </c>
      <c r="F99" s="81"/>
    </row>
    <row r="100" spans="1:8">
      <c r="C100" t="s">
        <v>2</v>
      </c>
      <c r="D100" s="1">
        <v>3</v>
      </c>
      <c r="F100" s="119">
        <f>D100*E100</f>
        <v>0</v>
      </c>
    </row>
    <row r="101" spans="1:8">
      <c r="F101" s="81"/>
    </row>
    <row r="102" spans="1:8">
      <c r="F102" s="81"/>
    </row>
    <row r="103" spans="1:8" ht="30">
      <c r="A103" s="58" t="s">
        <v>244</v>
      </c>
      <c r="B103" s="2" t="s">
        <v>245</v>
      </c>
      <c r="F103" s="81"/>
    </row>
    <row r="104" spans="1:8">
      <c r="C104" t="s">
        <v>2</v>
      </c>
      <c r="D104" s="1">
        <v>1</v>
      </c>
      <c r="F104" s="119">
        <f>D104*E104</f>
        <v>0</v>
      </c>
    </row>
    <row r="105" spans="1:8" ht="15.75" thickBot="1">
      <c r="B105" s="113"/>
      <c r="C105" s="36"/>
      <c r="D105" s="4"/>
      <c r="E105" s="4"/>
      <c r="F105" s="81"/>
    </row>
    <row r="106" spans="1:8" ht="15.75" thickBot="1">
      <c r="A106" s="108"/>
      <c r="B106" s="109" t="s">
        <v>356</v>
      </c>
      <c r="C106" s="110"/>
      <c r="D106" s="93"/>
      <c r="E106" s="97"/>
      <c r="F106" s="111">
        <f>SUM(F93:F105)</f>
        <v>0</v>
      </c>
    </row>
    <row r="107" spans="1:8">
      <c r="F107" s="81"/>
    </row>
    <row r="108" spans="1:8">
      <c r="B108" s="2" t="s">
        <v>328</v>
      </c>
    </row>
    <row r="109" spans="1:8">
      <c r="B109" s="2" t="s">
        <v>246</v>
      </c>
    </row>
    <row r="110" spans="1:8">
      <c r="B110" s="113"/>
    </row>
    <row r="111" spans="1:8">
      <c r="A111" s="58" t="s">
        <v>201</v>
      </c>
      <c r="B111" s="2" t="s">
        <v>247</v>
      </c>
      <c r="F111" s="1">
        <f>F24</f>
        <v>0</v>
      </c>
      <c r="H111" s="80"/>
    </row>
    <row r="112" spans="1:8">
      <c r="A112" s="58" t="s">
        <v>248</v>
      </c>
      <c r="B112" s="2" t="s">
        <v>98</v>
      </c>
      <c r="F112" s="1">
        <f>F53</f>
        <v>0</v>
      </c>
    </row>
    <row r="113" spans="1:7">
      <c r="A113" s="58" t="s">
        <v>249</v>
      </c>
      <c r="B113" s="2" t="s">
        <v>230</v>
      </c>
      <c r="F113" s="1">
        <f>F65</f>
        <v>0</v>
      </c>
    </row>
    <row r="114" spans="1:7">
      <c r="A114" s="58" t="s">
        <v>251</v>
      </c>
      <c r="B114" s="2" t="s">
        <v>233</v>
      </c>
      <c r="F114" s="1">
        <f>F78</f>
        <v>0</v>
      </c>
    </row>
    <row r="115" spans="1:7">
      <c r="A115" s="58" t="s">
        <v>250</v>
      </c>
      <c r="B115" s="2" t="s">
        <v>238</v>
      </c>
      <c r="C115" s="36"/>
      <c r="F115" s="1">
        <f>F88</f>
        <v>0</v>
      </c>
    </row>
    <row r="116" spans="1:7" s="79" customFormat="1">
      <c r="A116" s="117" t="s">
        <v>314</v>
      </c>
      <c r="B116" s="116" t="s">
        <v>242</v>
      </c>
      <c r="C116" s="118"/>
      <c r="D116" s="107"/>
      <c r="E116" s="107"/>
      <c r="F116" s="107">
        <f>F106</f>
        <v>0</v>
      </c>
      <c r="G116"/>
    </row>
    <row r="117" spans="1:7">
      <c r="B117" t="s">
        <v>255</v>
      </c>
      <c r="D117" s="55"/>
      <c r="E117" s="55"/>
      <c r="F117" s="1">
        <f>SUM(F111:F116)</f>
        <v>0</v>
      </c>
    </row>
    <row r="119" spans="1:7">
      <c r="E119" s="37"/>
    </row>
    <row r="132" spans="1:2">
      <c r="A132" s="74"/>
    </row>
    <row r="133" spans="1:2">
      <c r="B133" s="30"/>
    </row>
  </sheetData>
  <pageMargins left="0.70866141732283472" right="0.23622047244094491" top="0.51181102362204722" bottom="0.57999999999999996" header="0.31496062992125984" footer="0.31496062992125984"/>
  <pageSetup paperSize="9" scale="60" orientation="portrait" r:id="rId1"/>
  <headerFooter>
    <oddFooter>&amp;R&amp;P/&amp;N</oddFooter>
  </headerFooter>
  <rowBreaks count="2" manualBreakCount="2">
    <brk id="25" max="5" man="1"/>
    <brk id="43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338"/>
  <sheetViews>
    <sheetView view="pageBreakPreview" topLeftCell="A319" zoomScaleSheetLayoutView="100" workbookViewId="0">
      <selection activeCell="G335" sqref="G335"/>
    </sheetView>
  </sheetViews>
  <sheetFormatPr defaultRowHeight="15"/>
  <cols>
    <col min="1" max="1" width="2.85546875" customWidth="1"/>
    <col min="2" max="2" width="47" style="44" customWidth="1"/>
    <col min="3" max="3" width="11.140625" style="1" customWidth="1"/>
    <col min="4" max="4" width="0.28515625" style="1" hidden="1" customWidth="1"/>
    <col min="5" max="5" width="0.140625" style="4" hidden="1" customWidth="1"/>
    <col min="6" max="6" width="11" style="4" customWidth="1"/>
    <col min="7" max="7" width="16.5703125" style="4" bestFit="1" customWidth="1"/>
    <col min="8" max="8" width="9.140625" style="4"/>
    <col min="9" max="9" width="9.28515625" style="4" bestFit="1" customWidth="1"/>
  </cols>
  <sheetData>
    <row r="1" spans="1:7">
      <c r="B1" s="45" t="s">
        <v>257</v>
      </c>
      <c r="D1" s="4"/>
      <c r="E1" s="36"/>
    </row>
    <row r="2" spans="1:7">
      <c r="B2" s="44">
        <v>1</v>
      </c>
      <c r="D2" s="4"/>
      <c r="E2" s="36"/>
    </row>
    <row r="3" spans="1:7" ht="21">
      <c r="B3" s="127" t="s">
        <v>0</v>
      </c>
      <c r="D3" s="4"/>
      <c r="E3" s="36"/>
    </row>
    <row r="4" spans="1:7">
      <c r="A4" t="s">
        <v>201</v>
      </c>
      <c r="B4" s="44">
        <v>1.01</v>
      </c>
      <c r="D4" s="5"/>
      <c r="E4" s="36"/>
    </row>
    <row r="5" spans="1:7">
      <c r="B5" s="44" t="s">
        <v>327</v>
      </c>
      <c r="D5" s="4"/>
      <c r="E5" s="36"/>
    </row>
    <row r="6" spans="1:7">
      <c r="A6" t="s">
        <v>248</v>
      </c>
      <c r="B6" s="44" t="s">
        <v>1</v>
      </c>
      <c r="D6" s="4"/>
      <c r="E6" s="36"/>
    </row>
    <row r="7" spans="1:7">
      <c r="D7" s="4"/>
      <c r="E7" s="36"/>
    </row>
    <row r="8" spans="1:7">
      <c r="A8" t="s">
        <v>249</v>
      </c>
      <c r="B8" s="44" t="s">
        <v>1</v>
      </c>
      <c r="D8" s="4"/>
      <c r="E8" s="36"/>
    </row>
    <row r="9" spans="1:7">
      <c r="D9" s="4"/>
      <c r="E9" s="36"/>
    </row>
    <row r="10" spans="1:7">
      <c r="A10" t="s">
        <v>251</v>
      </c>
      <c r="B10" s="44" t="s">
        <v>2</v>
      </c>
      <c r="D10" s="4"/>
      <c r="E10" s="36"/>
    </row>
    <row r="11" spans="1:7">
      <c r="B11" s="44">
        <v>2</v>
      </c>
      <c r="C11" s="1">
        <v>45.5</v>
      </c>
      <c r="D11" s="4">
        <f>B11*C11</f>
        <v>91</v>
      </c>
      <c r="E11" s="36">
        <v>0.83</v>
      </c>
      <c r="G11" s="4">
        <f>B11*F11</f>
        <v>0</v>
      </c>
    </row>
    <row r="12" spans="1:7">
      <c r="B12" s="44" t="s">
        <v>3</v>
      </c>
      <c r="D12" s="4"/>
      <c r="E12" s="36">
        <v>0.83</v>
      </c>
    </row>
    <row r="13" spans="1:7">
      <c r="A13" t="s">
        <v>250</v>
      </c>
      <c r="B13" s="44" t="s">
        <v>2</v>
      </c>
      <c r="D13" s="4"/>
      <c r="E13" s="36">
        <v>0.83</v>
      </c>
    </row>
    <row r="14" spans="1:7">
      <c r="B14" s="44">
        <v>1</v>
      </c>
      <c r="C14" s="1">
        <v>383.5</v>
      </c>
      <c r="D14" s="4">
        <f t="shared" ref="D14:D17" si="0">B14*C14</f>
        <v>383.5</v>
      </c>
      <c r="E14" s="36">
        <v>0.83</v>
      </c>
      <c r="G14" s="4">
        <f t="shared" ref="G14:G72" si="1">B14*F14</f>
        <v>0</v>
      </c>
    </row>
    <row r="15" spans="1:7">
      <c r="B15" s="44" t="s">
        <v>1</v>
      </c>
      <c r="D15" s="4"/>
      <c r="E15" s="36">
        <v>0.83</v>
      </c>
    </row>
    <row r="16" spans="1:7" ht="45">
      <c r="B16" s="44" t="s">
        <v>4</v>
      </c>
      <c r="D16" s="4"/>
      <c r="E16" s="36">
        <v>0.83</v>
      </c>
    </row>
    <row r="17" spans="2:7">
      <c r="B17" s="44">
        <v>1</v>
      </c>
      <c r="C17" s="1">
        <v>500</v>
      </c>
      <c r="D17" s="4">
        <f t="shared" si="0"/>
        <v>500</v>
      </c>
      <c r="E17" s="36">
        <v>0.83</v>
      </c>
      <c r="G17" s="4">
        <f t="shared" si="1"/>
        <v>0</v>
      </c>
    </row>
    <row r="18" spans="2:7" ht="18.75">
      <c r="B18" s="46" t="s">
        <v>6</v>
      </c>
      <c r="D18" s="4"/>
      <c r="E18" s="36">
        <v>0.83</v>
      </c>
    </row>
    <row r="19" spans="2:7">
      <c r="B19" s="47" t="s">
        <v>2</v>
      </c>
      <c r="C19" s="7"/>
      <c r="D19" s="7"/>
      <c r="E19" s="6">
        <v>0.83</v>
      </c>
      <c r="F19" s="7"/>
      <c r="G19" s="7"/>
    </row>
    <row r="20" spans="2:7" ht="21">
      <c r="B20" s="48">
        <v>1</v>
      </c>
      <c r="C20" s="1">
        <v>974.5</v>
      </c>
      <c r="D20" s="38">
        <f>SUM(D11:D19)</f>
        <v>974.5</v>
      </c>
      <c r="E20" s="36">
        <v>0.83</v>
      </c>
      <c r="G20" s="38">
        <f t="shared" si="1"/>
        <v>0</v>
      </c>
    </row>
    <row r="21" spans="2:7">
      <c r="B21" s="44">
        <v>1.02</v>
      </c>
      <c r="D21" s="4"/>
      <c r="E21" s="36">
        <v>0.83</v>
      </c>
    </row>
    <row r="22" spans="2:7" ht="30">
      <c r="B22" s="44" t="s">
        <v>7</v>
      </c>
      <c r="D22" s="4"/>
      <c r="E22" s="36">
        <v>0.83</v>
      </c>
    </row>
    <row r="23" spans="2:7">
      <c r="B23" s="44" t="s">
        <v>1</v>
      </c>
      <c r="D23" s="4"/>
      <c r="E23" s="36">
        <v>0.83</v>
      </c>
    </row>
    <row r="24" spans="2:7" ht="30">
      <c r="B24" s="44" t="s">
        <v>8</v>
      </c>
      <c r="D24" s="4"/>
      <c r="E24" s="36">
        <v>0.83</v>
      </c>
    </row>
    <row r="25" spans="2:7">
      <c r="B25" s="44" t="s">
        <v>1</v>
      </c>
      <c r="D25" s="4"/>
      <c r="E25" s="36">
        <v>0.83</v>
      </c>
    </row>
    <row r="26" spans="2:7">
      <c r="B26" s="44" t="s">
        <v>9</v>
      </c>
      <c r="D26" s="4"/>
      <c r="E26" s="36">
        <v>0.83</v>
      </c>
    </row>
    <row r="27" spans="2:7">
      <c r="B27" s="44" t="s">
        <v>1</v>
      </c>
      <c r="D27" s="4"/>
      <c r="E27" s="36">
        <v>0.83</v>
      </c>
    </row>
    <row r="28" spans="2:7">
      <c r="B28" s="44" t="s">
        <v>10</v>
      </c>
      <c r="D28" s="4"/>
      <c r="E28" s="36">
        <v>0.83</v>
      </c>
    </row>
    <row r="29" spans="2:7">
      <c r="B29" s="44" t="s">
        <v>2</v>
      </c>
      <c r="D29" s="4"/>
      <c r="E29" s="36">
        <v>0.83</v>
      </c>
    </row>
    <row r="30" spans="2:7">
      <c r="B30" s="44">
        <v>1</v>
      </c>
      <c r="C30" s="1">
        <v>2463.75</v>
      </c>
      <c r="D30" s="4">
        <f>B30*C30</f>
        <v>2463.75</v>
      </c>
      <c r="E30" s="36">
        <v>0.83</v>
      </c>
      <c r="G30" s="4">
        <f t="shared" si="1"/>
        <v>0</v>
      </c>
    </row>
    <row r="31" spans="2:7">
      <c r="B31" s="44" t="s">
        <v>1</v>
      </c>
      <c r="D31" s="4"/>
      <c r="E31" s="36">
        <v>0.83</v>
      </c>
    </row>
    <row r="32" spans="2:7">
      <c r="B32" s="44" t="s">
        <v>11</v>
      </c>
      <c r="D32" s="4"/>
      <c r="E32" s="36">
        <v>0.83</v>
      </c>
    </row>
    <row r="33" spans="2:7">
      <c r="B33" s="44" t="s">
        <v>2</v>
      </c>
      <c r="D33" s="4"/>
      <c r="E33" s="36">
        <v>0.83</v>
      </c>
    </row>
    <row r="34" spans="2:7">
      <c r="B34" s="44">
        <v>1</v>
      </c>
      <c r="C34" s="1">
        <v>728</v>
      </c>
      <c r="D34" s="4">
        <f t="shared" ref="D34:D83" si="2">B34*C34</f>
        <v>728</v>
      </c>
      <c r="E34" s="36">
        <v>0.83</v>
      </c>
      <c r="G34" s="4">
        <f t="shared" si="1"/>
        <v>0</v>
      </c>
    </row>
    <row r="35" spans="2:7">
      <c r="B35" s="44" t="s">
        <v>1</v>
      </c>
      <c r="D35" s="4"/>
      <c r="E35" s="36">
        <v>0.83</v>
      </c>
    </row>
    <row r="36" spans="2:7">
      <c r="B36" s="44" t="s">
        <v>12</v>
      </c>
      <c r="D36" s="4"/>
      <c r="E36" s="36">
        <v>0.83</v>
      </c>
    </row>
    <row r="37" spans="2:7">
      <c r="B37" s="44" t="s">
        <v>2</v>
      </c>
      <c r="D37" s="4"/>
      <c r="E37" s="36">
        <v>0.83</v>
      </c>
    </row>
    <row r="38" spans="2:7">
      <c r="B38" s="44">
        <v>1</v>
      </c>
      <c r="C38" s="1">
        <v>76.180000000000007</v>
      </c>
      <c r="D38" s="4">
        <f t="shared" si="2"/>
        <v>76.180000000000007</v>
      </c>
      <c r="E38" s="36">
        <v>0.83</v>
      </c>
      <c r="G38" s="4">
        <f t="shared" si="1"/>
        <v>0</v>
      </c>
    </row>
    <row r="39" spans="2:7">
      <c r="B39" s="44" t="s">
        <v>1</v>
      </c>
      <c r="D39" s="4"/>
      <c r="E39" s="36">
        <v>0.83</v>
      </c>
    </row>
    <row r="40" spans="2:7">
      <c r="B40" s="44" t="s">
        <v>13</v>
      </c>
      <c r="D40" s="4"/>
      <c r="E40" s="36">
        <v>0.83</v>
      </c>
    </row>
    <row r="41" spans="2:7">
      <c r="B41" s="44" t="s">
        <v>2</v>
      </c>
      <c r="D41" s="4"/>
      <c r="E41" s="36">
        <v>0.83</v>
      </c>
    </row>
    <row r="42" spans="2:7">
      <c r="B42" s="44">
        <v>2</v>
      </c>
      <c r="C42" s="1">
        <v>317.2</v>
      </c>
      <c r="D42" s="4">
        <f t="shared" si="2"/>
        <v>634.4</v>
      </c>
      <c r="E42" s="36">
        <v>0.83</v>
      </c>
      <c r="G42" s="4">
        <f t="shared" si="1"/>
        <v>0</v>
      </c>
    </row>
    <row r="43" spans="2:7">
      <c r="B43" s="44" t="s">
        <v>1</v>
      </c>
      <c r="D43" s="4"/>
      <c r="E43" s="36">
        <v>0.83</v>
      </c>
    </row>
    <row r="44" spans="2:7">
      <c r="B44" s="44" t="s">
        <v>14</v>
      </c>
      <c r="D44" s="4"/>
      <c r="E44" s="36">
        <v>0.83</v>
      </c>
    </row>
    <row r="45" spans="2:7">
      <c r="B45" s="44" t="s">
        <v>2</v>
      </c>
      <c r="D45" s="4"/>
      <c r="E45" s="36">
        <v>0.83</v>
      </c>
    </row>
    <row r="46" spans="2:7">
      <c r="B46" s="44">
        <v>1</v>
      </c>
      <c r="C46" s="1">
        <v>533</v>
      </c>
      <c r="D46" s="4">
        <f t="shared" si="2"/>
        <v>533</v>
      </c>
      <c r="E46" s="36">
        <v>0.83</v>
      </c>
      <c r="G46" s="4">
        <f t="shared" si="1"/>
        <v>0</v>
      </c>
    </row>
    <row r="47" spans="2:7">
      <c r="B47" s="44" t="s">
        <v>15</v>
      </c>
      <c r="D47" s="4"/>
      <c r="E47" s="36">
        <v>0.83</v>
      </c>
    </row>
    <row r="48" spans="2:7">
      <c r="B48" s="44" t="s">
        <v>2</v>
      </c>
      <c r="D48" s="4"/>
      <c r="E48" s="36">
        <v>0.83</v>
      </c>
    </row>
    <row r="49" spans="2:7">
      <c r="B49" s="44">
        <v>1</v>
      </c>
      <c r="C49" s="1">
        <v>45.5</v>
      </c>
      <c r="D49" s="4">
        <f t="shared" si="2"/>
        <v>45.5</v>
      </c>
      <c r="E49" s="36">
        <v>0.83</v>
      </c>
      <c r="G49" s="4">
        <f t="shared" si="1"/>
        <v>0</v>
      </c>
    </row>
    <row r="50" spans="2:7">
      <c r="B50" s="44" t="s">
        <v>16</v>
      </c>
      <c r="D50" s="4"/>
      <c r="E50" s="36">
        <v>0.83</v>
      </c>
    </row>
    <row r="51" spans="2:7">
      <c r="B51" s="44" t="s">
        <v>2</v>
      </c>
      <c r="D51" s="4"/>
      <c r="E51" s="36">
        <v>0.83</v>
      </c>
    </row>
    <row r="52" spans="2:7">
      <c r="B52" s="44">
        <v>5</v>
      </c>
      <c r="C52" s="1">
        <v>39</v>
      </c>
      <c r="D52" s="4">
        <f t="shared" si="2"/>
        <v>195</v>
      </c>
      <c r="E52" s="36">
        <v>0.83</v>
      </c>
      <c r="G52" s="4">
        <f t="shared" si="1"/>
        <v>0</v>
      </c>
    </row>
    <row r="53" spans="2:7">
      <c r="B53" s="44" t="s">
        <v>1</v>
      </c>
      <c r="D53" s="4"/>
      <c r="E53" s="36">
        <v>0.83</v>
      </c>
    </row>
    <row r="54" spans="2:7">
      <c r="B54" s="44" t="s">
        <v>17</v>
      </c>
      <c r="D54" s="4"/>
      <c r="E54" s="36">
        <v>0.83</v>
      </c>
    </row>
    <row r="55" spans="2:7">
      <c r="B55" s="44" t="s">
        <v>2</v>
      </c>
      <c r="D55" s="4"/>
      <c r="E55" s="36">
        <v>0.83</v>
      </c>
    </row>
    <row r="56" spans="2:7">
      <c r="B56" s="44">
        <v>4</v>
      </c>
      <c r="C56" s="1">
        <v>39</v>
      </c>
      <c r="D56" s="4">
        <f t="shared" si="2"/>
        <v>156</v>
      </c>
      <c r="E56" s="36">
        <v>0.83</v>
      </c>
      <c r="G56" s="4">
        <f t="shared" si="1"/>
        <v>0</v>
      </c>
    </row>
    <row r="57" spans="2:7">
      <c r="B57" s="44" t="s">
        <v>1</v>
      </c>
      <c r="D57" s="4"/>
      <c r="E57" s="36">
        <v>0.83</v>
      </c>
    </row>
    <row r="58" spans="2:7">
      <c r="B58" s="44" t="s">
        <v>18</v>
      </c>
      <c r="D58" s="4"/>
      <c r="E58" s="36">
        <v>0.83</v>
      </c>
    </row>
    <row r="59" spans="2:7">
      <c r="B59" s="44" t="s">
        <v>2</v>
      </c>
      <c r="D59" s="4"/>
      <c r="E59" s="36">
        <v>0.83</v>
      </c>
    </row>
    <row r="60" spans="2:7">
      <c r="B60" s="44">
        <v>3</v>
      </c>
      <c r="C60" s="1">
        <v>140.4</v>
      </c>
      <c r="D60" s="4">
        <f t="shared" si="2"/>
        <v>421.20000000000005</v>
      </c>
      <c r="E60" s="36">
        <v>0.83</v>
      </c>
      <c r="G60" s="4">
        <f t="shared" si="1"/>
        <v>0</v>
      </c>
    </row>
    <row r="61" spans="2:7">
      <c r="B61" s="44" t="s">
        <v>1</v>
      </c>
      <c r="D61" s="4"/>
      <c r="E61" s="36">
        <v>0.83</v>
      </c>
    </row>
    <row r="62" spans="2:7">
      <c r="B62" s="44" t="s">
        <v>19</v>
      </c>
      <c r="D62" s="4"/>
      <c r="E62" s="36">
        <v>0.83</v>
      </c>
    </row>
    <row r="63" spans="2:7">
      <c r="B63" s="44" t="s">
        <v>2</v>
      </c>
      <c r="D63" s="4"/>
      <c r="E63" s="36">
        <v>0.83</v>
      </c>
    </row>
    <row r="64" spans="2:7">
      <c r="B64" s="44">
        <v>2</v>
      </c>
      <c r="C64" s="1">
        <v>197.6</v>
      </c>
      <c r="D64" s="4">
        <f t="shared" si="2"/>
        <v>395.2</v>
      </c>
      <c r="E64" s="36">
        <v>0.83</v>
      </c>
      <c r="G64" s="4">
        <f t="shared" si="1"/>
        <v>0</v>
      </c>
    </row>
    <row r="65" spans="2:7">
      <c r="B65" s="44" t="s">
        <v>1</v>
      </c>
      <c r="D65" s="4"/>
      <c r="E65" s="36">
        <v>0.83</v>
      </c>
    </row>
    <row r="66" spans="2:7">
      <c r="B66" s="44" t="s">
        <v>20</v>
      </c>
      <c r="D66" s="4"/>
      <c r="E66" s="36">
        <v>0.83</v>
      </c>
    </row>
    <row r="67" spans="2:7">
      <c r="B67" s="44" t="s">
        <v>2</v>
      </c>
      <c r="D67" s="4"/>
      <c r="E67" s="36">
        <v>0.83</v>
      </c>
    </row>
    <row r="68" spans="2:7">
      <c r="B68" s="44">
        <v>1</v>
      </c>
      <c r="C68" s="1">
        <v>343.5</v>
      </c>
      <c r="D68" s="4">
        <f t="shared" si="2"/>
        <v>343.5</v>
      </c>
      <c r="E68" s="36">
        <v>0.83</v>
      </c>
      <c r="G68" s="4">
        <f t="shared" si="1"/>
        <v>0</v>
      </c>
    </row>
    <row r="69" spans="2:7">
      <c r="B69" s="44" t="s">
        <v>1</v>
      </c>
      <c r="D69" s="4"/>
      <c r="E69" s="36">
        <v>0.83</v>
      </c>
    </row>
    <row r="70" spans="2:7">
      <c r="B70" s="44" t="s">
        <v>21</v>
      </c>
      <c r="D70" s="4"/>
      <c r="E70" s="36">
        <v>0.83</v>
      </c>
    </row>
    <row r="71" spans="2:7">
      <c r="B71" s="44" t="s">
        <v>2</v>
      </c>
      <c r="D71" s="4"/>
      <c r="E71" s="36">
        <v>0.83</v>
      </c>
    </row>
    <row r="72" spans="2:7">
      <c r="B72" s="44">
        <v>1</v>
      </c>
      <c r="C72" s="1">
        <v>363.5</v>
      </c>
      <c r="D72" s="4">
        <f t="shared" si="2"/>
        <v>363.5</v>
      </c>
      <c r="E72" s="36">
        <v>0.83</v>
      </c>
      <c r="G72" s="4">
        <f t="shared" si="1"/>
        <v>0</v>
      </c>
    </row>
    <row r="73" spans="2:7">
      <c r="B73" s="44" t="s">
        <v>1</v>
      </c>
      <c r="D73" s="4"/>
      <c r="E73" s="36">
        <v>0.83</v>
      </c>
    </row>
    <row r="74" spans="2:7">
      <c r="B74" s="44" t="s">
        <v>22</v>
      </c>
      <c r="D74" s="4"/>
      <c r="E74" s="36">
        <v>0.83</v>
      </c>
    </row>
    <row r="75" spans="2:7">
      <c r="B75" s="44" t="s">
        <v>2</v>
      </c>
      <c r="D75" s="4"/>
      <c r="E75" s="36">
        <v>0.83</v>
      </c>
    </row>
    <row r="76" spans="2:7">
      <c r="B76" s="44">
        <v>1</v>
      </c>
      <c r="C76" s="1">
        <v>403</v>
      </c>
      <c r="D76" s="4">
        <f t="shared" si="2"/>
        <v>403</v>
      </c>
      <c r="E76" s="36">
        <v>0.83</v>
      </c>
      <c r="G76" s="4">
        <f t="shared" ref="G76:G134" si="3">B76*F76</f>
        <v>0</v>
      </c>
    </row>
    <row r="77" spans="2:7">
      <c r="B77" s="44" t="s">
        <v>1</v>
      </c>
      <c r="D77" s="4"/>
      <c r="E77" s="36">
        <v>0.83</v>
      </c>
    </row>
    <row r="78" spans="2:7">
      <c r="B78" s="44" t="s">
        <v>23</v>
      </c>
      <c r="D78" s="4"/>
      <c r="E78" s="36">
        <v>0.83</v>
      </c>
    </row>
    <row r="79" spans="2:7">
      <c r="B79" s="44" t="s">
        <v>2</v>
      </c>
      <c r="D79" s="4"/>
      <c r="E79" s="36">
        <v>0.83</v>
      </c>
    </row>
    <row r="80" spans="2:7">
      <c r="B80" s="44">
        <v>3</v>
      </c>
      <c r="C80" s="1">
        <v>117</v>
      </c>
      <c r="D80" s="4">
        <f t="shared" si="2"/>
        <v>351</v>
      </c>
      <c r="E80" s="36">
        <v>0.83</v>
      </c>
      <c r="G80" s="4">
        <f t="shared" si="3"/>
        <v>0</v>
      </c>
    </row>
    <row r="81" spans="2:7">
      <c r="B81" s="44" t="s">
        <v>1</v>
      </c>
      <c r="D81" s="4"/>
      <c r="E81" s="36">
        <v>0.83</v>
      </c>
    </row>
    <row r="82" spans="2:7" ht="75">
      <c r="B82" s="44" t="s">
        <v>24</v>
      </c>
      <c r="D82" s="4"/>
      <c r="E82" s="36">
        <v>0.83</v>
      </c>
    </row>
    <row r="83" spans="2:7">
      <c r="B83" s="44">
        <v>1</v>
      </c>
      <c r="C83" s="1">
        <v>710.93</v>
      </c>
      <c r="D83" s="4">
        <f t="shared" si="2"/>
        <v>710.93</v>
      </c>
      <c r="E83" s="36">
        <v>0.83</v>
      </c>
      <c r="G83" s="4">
        <f t="shared" si="3"/>
        <v>0</v>
      </c>
    </row>
    <row r="84" spans="2:7" ht="21">
      <c r="B84" s="49" t="s">
        <v>6</v>
      </c>
      <c r="D84" s="4"/>
      <c r="E84" s="36">
        <v>0.83</v>
      </c>
    </row>
    <row r="85" spans="2:7">
      <c r="B85" s="47" t="s">
        <v>2</v>
      </c>
      <c r="C85" s="7"/>
      <c r="D85" s="7"/>
      <c r="E85" s="6">
        <v>0.83</v>
      </c>
      <c r="F85" s="7"/>
      <c r="G85" s="7"/>
    </row>
    <row r="86" spans="2:7" ht="23.25">
      <c r="B86" s="50">
        <v>1</v>
      </c>
      <c r="C86" s="1">
        <v>7820</v>
      </c>
      <c r="D86" s="38">
        <f>SUM(D30:D85)</f>
        <v>7820.16</v>
      </c>
      <c r="E86" s="36">
        <v>0.83</v>
      </c>
      <c r="G86" s="38">
        <f t="shared" si="3"/>
        <v>0</v>
      </c>
    </row>
    <row r="87" spans="2:7">
      <c r="B87" s="44">
        <v>1.03</v>
      </c>
      <c r="D87" s="4"/>
      <c r="E87" s="36">
        <v>0.83</v>
      </c>
    </row>
    <row r="88" spans="2:7" ht="30">
      <c r="B88" s="44" t="s">
        <v>25</v>
      </c>
      <c r="D88" s="4"/>
      <c r="E88" s="36">
        <v>0.83</v>
      </c>
    </row>
    <row r="89" spans="2:7">
      <c r="B89" s="44" t="s">
        <v>6</v>
      </c>
      <c r="D89" s="4"/>
      <c r="E89" s="36">
        <v>0.83</v>
      </c>
    </row>
    <row r="90" spans="2:7">
      <c r="B90" s="44" t="s">
        <v>2</v>
      </c>
      <c r="D90" s="4"/>
      <c r="E90" s="36">
        <v>0.83</v>
      </c>
    </row>
    <row r="91" spans="2:7">
      <c r="B91" s="44">
        <v>1</v>
      </c>
      <c r="C91" s="1">
        <v>9500</v>
      </c>
      <c r="D91" s="4">
        <f>B91*C91</f>
        <v>9500</v>
      </c>
      <c r="E91" s="36">
        <v>0.83</v>
      </c>
      <c r="G91" s="4">
        <f t="shared" si="3"/>
        <v>0</v>
      </c>
    </row>
    <row r="92" spans="2:7">
      <c r="B92" s="44">
        <v>1.04</v>
      </c>
      <c r="D92" s="4"/>
      <c r="E92" s="36">
        <v>0.83</v>
      </c>
    </row>
    <row r="93" spans="2:7" ht="45">
      <c r="B93" s="44" t="s">
        <v>26</v>
      </c>
      <c r="D93" s="4"/>
      <c r="E93" s="36">
        <v>0.83</v>
      </c>
    </row>
    <row r="94" spans="2:7">
      <c r="B94" s="44" t="s">
        <v>1</v>
      </c>
      <c r="D94" s="4"/>
      <c r="E94" s="36">
        <v>0.83</v>
      </c>
    </row>
    <row r="95" spans="2:7">
      <c r="B95" s="44" t="s">
        <v>27</v>
      </c>
      <c r="D95" s="4"/>
      <c r="E95" s="36">
        <v>0.83</v>
      </c>
    </row>
    <row r="96" spans="2:7">
      <c r="B96" s="44" t="s">
        <v>28</v>
      </c>
      <c r="D96" s="4"/>
      <c r="E96" s="36">
        <v>0.83</v>
      </c>
    </row>
    <row r="97" spans="1:7">
      <c r="B97" s="44">
        <v>35</v>
      </c>
      <c r="C97" s="1">
        <v>51</v>
      </c>
      <c r="D97" s="4">
        <f>B97*C97</f>
        <v>1785</v>
      </c>
      <c r="E97" s="36">
        <v>0.83</v>
      </c>
      <c r="G97" s="4">
        <f t="shared" si="3"/>
        <v>0</v>
      </c>
    </row>
    <row r="98" spans="1:7">
      <c r="B98" s="44">
        <v>1.05</v>
      </c>
      <c r="D98" s="4"/>
      <c r="E98" s="36">
        <v>0.83</v>
      </c>
    </row>
    <row r="99" spans="1:7" ht="75">
      <c r="B99" s="44" t="s">
        <v>29</v>
      </c>
      <c r="D99" s="4"/>
      <c r="E99" s="36">
        <v>0.83</v>
      </c>
    </row>
    <row r="100" spans="1:7">
      <c r="B100" s="44" t="s">
        <v>28</v>
      </c>
      <c r="D100" s="4"/>
      <c r="E100" s="36">
        <v>0.83</v>
      </c>
    </row>
    <row r="101" spans="1:7">
      <c r="B101" s="44">
        <v>110</v>
      </c>
      <c r="C101" s="1">
        <v>32.6</v>
      </c>
      <c r="D101" s="4">
        <f>B101*C101</f>
        <v>3586</v>
      </c>
      <c r="E101" s="36">
        <v>0.83</v>
      </c>
      <c r="G101" s="4">
        <f t="shared" si="3"/>
        <v>0</v>
      </c>
    </row>
    <row r="102" spans="1:7">
      <c r="B102" s="44">
        <v>2.06</v>
      </c>
      <c r="D102" s="4"/>
      <c r="E102" s="36">
        <v>0.83</v>
      </c>
    </row>
    <row r="103" spans="1:7" ht="45">
      <c r="B103" s="44" t="s">
        <v>30</v>
      </c>
      <c r="D103" s="4"/>
      <c r="E103" s="36">
        <v>0.83</v>
      </c>
    </row>
    <row r="104" spans="1:7">
      <c r="B104" s="44" t="s">
        <v>28</v>
      </c>
      <c r="D104" s="4"/>
      <c r="E104" s="36">
        <v>0.83</v>
      </c>
    </row>
    <row r="105" spans="1:7">
      <c r="B105" s="44">
        <v>110</v>
      </c>
      <c r="C105" s="1">
        <v>4.5</v>
      </c>
      <c r="D105" s="4">
        <f>B105*C105</f>
        <v>495</v>
      </c>
      <c r="E105" s="36">
        <v>0.83</v>
      </c>
      <c r="G105" s="4">
        <f t="shared" si="3"/>
        <v>0</v>
      </c>
    </row>
    <row r="106" spans="1:7">
      <c r="B106" s="44">
        <v>1.07</v>
      </c>
      <c r="D106" s="4"/>
      <c r="E106" s="36">
        <v>0.83</v>
      </c>
    </row>
    <row r="107" spans="1:7" ht="30">
      <c r="B107" s="44" t="s">
        <v>31</v>
      </c>
      <c r="D107" s="4"/>
      <c r="E107" s="36">
        <v>0.83</v>
      </c>
    </row>
    <row r="108" spans="1:7">
      <c r="B108" s="44" t="s">
        <v>1</v>
      </c>
      <c r="D108" s="4"/>
      <c r="E108" s="36">
        <v>0.83</v>
      </c>
    </row>
    <row r="109" spans="1:7">
      <c r="B109" s="44" t="s">
        <v>32</v>
      </c>
      <c r="D109" s="4"/>
      <c r="E109" s="36">
        <v>0.83</v>
      </c>
    </row>
    <row r="110" spans="1:7">
      <c r="B110" s="44" t="s">
        <v>28</v>
      </c>
      <c r="D110" s="4"/>
      <c r="E110" s="36">
        <v>0.83</v>
      </c>
    </row>
    <row r="111" spans="1:7">
      <c r="A111" s="6"/>
      <c r="B111" s="47">
        <v>160</v>
      </c>
      <c r="C111" s="7">
        <v>91.43</v>
      </c>
      <c r="D111" s="7">
        <f>B111*C111</f>
        <v>14628.800000000001</v>
      </c>
      <c r="E111" s="6">
        <v>0.83</v>
      </c>
      <c r="F111" s="7"/>
      <c r="G111" s="7">
        <f t="shared" si="3"/>
        <v>0</v>
      </c>
    </row>
    <row r="112" spans="1:7" ht="21">
      <c r="B112" s="44" t="s">
        <v>33</v>
      </c>
      <c r="D112" s="10">
        <f>D111+D105+D101+D97+D91+D86+D20</f>
        <v>38789.460000000006</v>
      </c>
      <c r="E112" s="36">
        <v>0.83</v>
      </c>
      <c r="G112" s="124">
        <f>G111+G105+G101+G97+G91+G86+G20</f>
        <v>0</v>
      </c>
    </row>
    <row r="113" spans="2:7">
      <c r="B113" s="44">
        <v>2</v>
      </c>
      <c r="D113" s="4"/>
      <c r="E113" s="36">
        <v>0.83</v>
      </c>
    </row>
    <row r="114" spans="2:7" ht="18.75">
      <c r="B114" s="126" t="s">
        <v>34</v>
      </c>
      <c r="D114" s="4"/>
      <c r="E114" s="36">
        <v>0.83</v>
      </c>
    </row>
    <row r="115" spans="2:7">
      <c r="B115" s="44">
        <v>2.0099999999999998</v>
      </c>
      <c r="D115" s="4"/>
      <c r="E115" s="36">
        <v>0.83</v>
      </c>
    </row>
    <row r="116" spans="2:7" ht="75">
      <c r="B116" s="44" t="s">
        <v>35</v>
      </c>
      <c r="D116" s="4"/>
      <c r="E116" s="36">
        <v>0.83</v>
      </c>
    </row>
    <row r="117" spans="2:7">
      <c r="B117" s="44" t="s">
        <v>1</v>
      </c>
      <c r="D117" s="4"/>
      <c r="E117" s="36">
        <v>0.83</v>
      </c>
    </row>
    <row r="118" spans="2:7">
      <c r="B118" s="44" t="s">
        <v>36</v>
      </c>
      <c r="D118" s="4"/>
      <c r="E118" s="36">
        <v>0.83</v>
      </c>
    </row>
    <row r="119" spans="2:7">
      <c r="B119" s="44" t="s">
        <v>28</v>
      </c>
      <c r="D119" s="4"/>
      <c r="E119" s="36">
        <v>0.83</v>
      </c>
    </row>
    <row r="120" spans="2:7">
      <c r="B120" s="44">
        <v>35</v>
      </c>
      <c r="C120" s="1">
        <v>44.39</v>
      </c>
      <c r="D120" s="4">
        <f>B120*C120</f>
        <v>1553.65</v>
      </c>
      <c r="E120" s="36">
        <v>0.83</v>
      </c>
      <c r="G120" s="4">
        <f t="shared" si="3"/>
        <v>0</v>
      </c>
    </row>
    <row r="121" spans="2:7">
      <c r="B121" s="44" t="s">
        <v>1</v>
      </c>
      <c r="D121" s="4"/>
      <c r="E121" s="36">
        <v>0.83</v>
      </c>
    </row>
    <row r="122" spans="2:7">
      <c r="B122" s="44" t="s">
        <v>37</v>
      </c>
      <c r="D122" s="4"/>
      <c r="E122" s="36">
        <v>0.83</v>
      </c>
    </row>
    <row r="123" spans="2:7">
      <c r="B123" s="44" t="s">
        <v>28</v>
      </c>
      <c r="D123" s="4"/>
      <c r="E123" s="36">
        <v>0.83</v>
      </c>
    </row>
    <row r="124" spans="2:7">
      <c r="B124" s="44">
        <v>4</v>
      </c>
      <c r="C124" s="1">
        <v>68.25</v>
      </c>
      <c r="D124" s="4">
        <f>B124*C124</f>
        <v>273</v>
      </c>
      <c r="E124" s="36">
        <v>0.83</v>
      </c>
      <c r="G124" s="4">
        <f t="shared" si="3"/>
        <v>0</v>
      </c>
    </row>
    <row r="125" spans="2:7">
      <c r="B125" s="44">
        <v>2.02</v>
      </c>
      <c r="D125" s="4"/>
      <c r="E125" s="36">
        <v>0.83</v>
      </c>
    </row>
    <row r="126" spans="2:7" ht="60">
      <c r="B126" s="44" t="s">
        <v>38</v>
      </c>
      <c r="D126" s="4"/>
      <c r="E126" s="36">
        <v>0.83</v>
      </c>
    </row>
    <row r="127" spans="2:7">
      <c r="B127" s="44" t="s">
        <v>1</v>
      </c>
      <c r="D127" s="4"/>
      <c r="E127" s="36">
        <v>0.83</v>
      </c>
    </row>
    <row r="128" spans="2:7">
      <c r="B128" s="44" t="s">
        <v>39</v>
      </c>
      <c r="D128" s="4"/>
      <c r="E128" s="36">
        <v>0.83</v>
      </c>
    </row>
    <row r="129" spans="2:7">
      <c r="B129" s="44" t="s">
        <v>28</v>
      </c>
      <c r="D129" s="4"/>
      <c r="E129" s="36">
        <v>0.83</v>
      </c>
    </row>
    <row r="130" spans="2:7">
      <c r="B130" s="44">
        <v>35</v>
      </c>
      <c r="C130" s="1">
        <v>29.59</v>
      </c>
      <c r="D130" s="4">
        <f>B130*C130</f>
        <v>1035.6500000000001</v>
      </c>
      <c r="E130" s="36">
        <v>0.83</v>
      </c>
      <c r="G130" s="4">
        <f t="shared" si="3"/>
        <v>0</v>
      </c>
    </row>
    <row r="131" spans="2:7">
      <c r="B131" s="44" t="s">
        <v>1</v>
      </c>
      <c r="D131" s="4"/>
      <c r="E131" s="36">
        <v>0.83</v>
      </c>
    </row>
    <row r="132" spans="2:7">
      <c r="B132" s="44" t="s">
        <v>40</v>
      </c>
      <c r="D132" s="4"/>
      <c r="E132" s="36">
        <v>0.83</v>
      </c>
    </row>
    <row r="133" spans="2:7">
      <c r="B133" s="44" t="s">
        <v>28</v>
      </c>
      <c r="D133" s="4"/>
      <c r="E133" s="36">
        <v>0.83</v>
      </c>
    </row>
    <row r="134" spans="2:7">
      <c r="B134" s="44">
        <v>4</v>
      </c>
      <c r="C134" s="1">
        <v>45.5</v>
      </c>
      <c r="D134" s="4">
        <f>B134*C134</f>
        <v>182</v>
      </c>
      <c r="E134" s="36">
        <v>0.83</v>
      </c>
      <c r="G134" s="4">
        <f t="shared" si="3"/>
        <v>0</v>
      </c>
    </row>
    <row r="135" spans="2:7">
      <c r="B135" s="44">
        <v>2.0299999999999998</v>
      </c>
      <c r="D135" s="4"/>
      <c r="E135" s="36">
        <v>0.83</v>
      </c>
    </row>
    <row r="136" spans="2:7" ht="45">
      <c r="B136" s="44" t="s">
        <v>26</v>
      </c>
      <c r="D136" s="4"/>
      <c r="E136" s="36">
        <v>0.83</v>
      </c>
    </row>
    <row r="137" spans="2:7">
      <c r="B137" s="44" t="s">
        <v>41</v>
      </c>
      <c r="D137" s="4"/>
      <c r="E137" s="36">
        <v>0.83</v>
      </c>
    </row>
    <row r="138" spans="2:7">
      <c r="D138" s="4"/>
      <c r="E138" s="36">
        <v>0.83</v>
      </c>
    </row>
    <row r="139" spans="2:7">
      <c r="D139" s="4"/>
      <c r="E139" s="36">
        <v>0.83</v>
      </c>
    </row>
    <row r="140" spans="2:7">
      <c r="D140" s="4"/>
      <c r="E140" s="36">
        <v>0.83</v>
      </c>
    </row>
    <row r="141" spans="2:7">
      <c r="D141" s="4"/>
      <c r="E141" s="36">
        <v>0.83</v>
      </c>
    </row>
    <row r="142" spans="2:7">
      <c r="B142" s="44" t="s">
        <v>42</v>
      </c>
      <c r="D142" s="4"/>
      <c r="E142" s="36">
        <v>0.83</v>
      </c>
    </row>
    <row r="143" spans="2:7">
      <c r="B143" s="44" t="s">
        <v>28</v>
      </c>
      <c r="D143" s="4"/>
      <c r="E143" s="36">
        <v>0.83</v>
      </c>
    </row>
    <row r="144" spans="2:7">
      <c r="B144" s="44">
        <v>400</v>
      </c>
      <c r="C144" s="1">
        <v>16.5</v>
      </c>
      <c r="D144" s="4">
        <f>B144*C144</f>
        <v>6600</v>
      </c>
      <c r="E144" s="36">
        <v>0.83</v>
      </c>
      <c r="G144" s="4">
        <f t="shared" ref="G144:G202" si="4">B144*F144</f>
        <v>0</v>
      </c>
    </row>
    <row r="145" spans="1:7">
      <c r="B145" s="44" t="s">
        <v>43</v>
      </c>
      <c r="D145" s="4"/>
      <c r="E145" s="36">
        <v>0.83</v>
      </c>
    </row>
    <row r="146" spans="1:7">
      <c r="B146" s="44" t="s">
        <v>28</v>
      </c>
      <c r="D146" s="4"/>
      <c r="E146" s="36">
        <v>0.83</v>
      </c>
    </row>
    <row r="147" spans="1:7">
      <c r="B147" s="44">
        <v>10</v>
      </c>
      <c r="C147" s="1">
        <v>27.25</v>
      </c>
      <c r="D147" s="4">
        <f>B147*C147</f>
        <v>272.5</v>
      </c>
      <c r="E147" s="36">
        <v>0.83</v>
      </c>
      <c r="G147" s="4">
        <f t="shared" si="4"/>
        <v>0</v>
      </c>
    </row>
    <row r="148" spans="1:7">
      <c r="A148" s="29"/>
      <c r="B148" s="44">
        <v>2.04</v>
      </c>
      <c r="D148" s="4"/>
      <c r="E148" s="36">
        <v>0.83</v>
      </c>
    </row>
    <row r="149" spans="1:7" ht="60">
      <c r="B149" s="44" t="s">
        <v>44</v>
      </c>
      <c r="D149" s="4"/>
      <c r="E149" s="36">
        <v>0.83</v>
      </c>
    </row>
    <row r="150" spans="1:7">
      <c r="B150" s="44" t="s">
        <v>28</v>
      </c>
      <c r="D150" s="4"/>
      <c r="E150" s="36">
        <v>0.83</v>
      </c>
    </row>
    <row r="151" spans="1:7">
      <c r="B151" s="44">
        <v>150</v>
      </c>
      <c r="C151" s="1">
        <v>29.6</v>
      </c>
      <c r="D151" s="4">
        <f>B151*C151</f>
        <v>4440</v>
      </c>
      <c r="E151" s="36">
        <v>0.83</v>
      </c>
      <c r="G151" s="4">
        <f t="shared" si="4"/>
        <v>0</v>
      </c>
    </row>
    <row r="152" spans="1:7">
      <c r="B152" s="44">
        <v>2.0499999999999998</v>
      </c>
      <c r="D152" s="4"/>
      <c r="E152" s="36">
        <v>0.83</v>
      </c>
    </row>
    <row r="153" spans="1:7">
      <c r="B153" s="44" t="s">
        <v>45</v>
      </c>
      <c r="D153" s="4"/>
      <c r="E153" s="36">
        <v>0.83</v>
      </c>
    </row>
    <row r="154" spans="1:7">
      <c r="B154" s="44" t="s">
        <v>46</v>
      </c>
      <c r="D154" s="4"/>
      <c r="E154" s="36">
        <v>0.83</v>
      </c>
    </row>
    <row r="155" spans="1:7">
      <c r="B155" s="44" t="s">
        <v>28</v>
      </c>
      <c r="D155" s="4"/>
      <c r="E155" s="36">
        <v>0.83</v>
      </c>
    </row>
    <row r="156" spans="1:7">
      <c r="B156" s="44">
        <v>150</v>
      </c>
      <c r="C156" s="1">
        <v>9.35</v>
      </c>
      <c r="D156" s="4">
        <f>B156*C156</f>
        <v>1402.5</v>
      </c>
      <c r="E156" s="36">
        <v>0.83</v>
      </c>
      <c r="G156" s="4">
        <f t="shared" si="4"/>
        <v>0</v>
      </c>
    </row>
    <row r="157" spans="1:7">
      <c r="B157" s="44">
        <v>2.06</v>
      </c>
      <c r="D157" s="4"/>
      <c r="E157" s="36">
        <v>0.83</v>
      </c>
    </row>
    <row r="158" spans="1:7" ht="45">
      <c r="B158" s="44" t="s">
        <v>30</v>
      </c>
      <c r="D158" s="4"/>
      <c r="E158" s="36">
        <v>0.83</v>
      </c>
    </row>
    <row r="159" spans="1:7">
      <c r="B159" s="44" t="s">
        <v>28</v>
      </c>
      <c r="D159" s="4"/>
      <c r="E159" s="36">
        <v>0.83</v>
      </c>
    </row>
    <row r="160" spans="1:7">
      <c r="B160" s="44">
        <v>150</v>
      </c>
      <c r="C160" s="1">
        <v>4.5</v>
      </c>
      <c r="D160" s="4">
        <f>B160*C160</f>
        <v>675</v>
      </c>
      <c r="E160" s="36">
        <v>0.83</v>
      </c>
      <c r="G160" s="4">
        <f t="shared" si="4"/>
        <v>0</v>
      </c>
    </row>
    <row r="161" spans="2:7">
      <c r="B161" s="44">
        <v>2.0699999999999998</v>
      </c>
      <c r="D161" s="4"/>
      <c r="E161" s="36">
        <v>0.83</v>
      </c>
    </row>
    <row r="162" spans="2:7" ht="60">
      <c r="B162" s="44" t="s">
        <v>47</v>
      </c>
      <c r="D162" s="4"/>
      <c r="E162" s="36">
        <v>0.83</v>
      </c>
    </row>
    <row r="163" spans="2:7">
      <c r="B163" s="44" t="s">
        <v>2</v>
      </c>
      <c r="D163" s="4"/>
      <c r="E163" s="36">
        <v>0.83</v>
      </c>
    </row>
    <row r="164" spans="2:7">
      <c r="B164" s="44">
        <v>1</v>
      </c>
      <c r="C164" s="1">
        <v>1395</v>
      </c>
      <c r="D164" s="4">
        <f>B164*C164</f>
        <v>1395</v>
      </c>
      <c r="E164" s="36">
        <v>0.83</v>
      </c>
      <c r="G164" s="4">
        <f t="shared" si="4"/>
        <v>0</v>
      </c>
    </row>
    <row r="165" spans="2:7">
      <c r="B165" s="44">
        <v>2.08</v>
      </c>
      <c r="D165" s="4"/>
      <c r="E165" s="36">
        <v>0.83</v>
      </c>
    </row>
    <row r="166" spans="2:7" ht="60">
      <c r="B166" s="44" t="s">
        <v>48</v>
      </c>
      <c r="D166" s="4"/>
      <c r="E166" s="36">
        <v>0.83</v>
      </c>
    </row>
    <row r="167" spans="2:7">
      <c r="B167" s="44" t="s">
        <v>2</v>
      </c>
      <c r="D167" s="4"/>
      <c r="E167" s="36">
        <v>0.83</v>
      </c>
    </row>
    <row r="168" spans="2:7">
      <c r="B168" s="44">
        <v>1</v>
      </c>
      <c r="C168" s="1">
        <v>1895</v>
      </c>
      <c r="D168" s="4">
        <f>B168*C168</f>
        <v>1895</v>
      </c>
      <c r="E168" s="36">
        <v>0.83</v>
      </c>
      <c r="G168" s="4">
        <f t="shared" si="4"/>
        <v>0</v>
      </c>
    </row>
    <row r="169" spans="2:7">
      <c r="B169" s="44">
        <v>2.09</v>
      </c>
      <c r="D169" s="4"/>
      <c r="E169" s="36">
        <v>0.83</v>
      </c>
    </row>
    <row r="170" spans="2:7" ht="30">
      <c r="B170" s="44" t="s">
        <v>49</v>
      </c>
      <c r="D170" s="4"/>
      <c r="E170" s="36">
        <v>0.83</v>
      </c>
    </row>
    <row r="171" spans="2:7">
      <c r="B171" s="44" t="s">
        <v>1</v>
      </c>
      <c r="D171" s="4"/>
      <c r="E171" s="36">
        <v>0.83</v>
      </c>
    </row>
    <row r="172" spans="2:7">
      <c r="B172" s="44" t="s">
        <v>50</v>
      </c>
      <c r="D172" s="4"/>
      <c r="E172" s="36">
        <v>0.83</v>
      </c>
    </row>
    <row r="173" spans="2:7">
      <c r="B173" s="44" t="s">
        <v>28</v>
      </c>
      <c r="D173" s="4"/>
      <c r="E173" s="36">
        <v>0.83</v>
      </c>
    </row>
    <row r="174" spans="2:7">
      <c r="B174" s="44">
        <v>490</v>
      </c>
      <c r="C174" s="1">
        <v>4.4000000000000004</v>
      </c>
      <c r="D174" s="4">
        <f>B174*C174</f>
        <v>2156</v>
      </c>
      <c r="E174" s="36">
        <v>0.83</v>
      </c>
      <c r="G174" s="4">
        <f t="shared" si="4"/>
        <v>0</v>
      </c>
    </row>
    <row r="175" spans="2:7">
      <c r="B175" s="44" t="s">
        <v>1</v>
      </c>
      <c r="D175" s="4"/>
      <c r="E175" s="36">
        <v>0.83</v>
      </c>
    </row>
    <row r="176" spans="2:7">
      <c r="B176" s="44" t="s">
        <v>51</v>
      </c>
      <c r="D176" s="4"/>
      <c r="E176" s="36">
        <v>0.83</v>
      </c>
    </row>
    <row r="177" spans="2:7">
      <c r="B177" s="44" t="s">
        <v>28</v>
      </c>
      <c r="D177" s="4"/>
      <c r="E177" s="36">
        <v>0.83</v>
      </c>
    </row>
    <row r="178" spans="2:7">
      <c r="B178" s="44">
        <v>50</v>
      </c>
      <c r="C178" s="1">
        <v>6.05</v>
      </c>
      <c r="D178" s="4">
        <f>B178*C178</f>
        <v>302.5</v>
      </c>
      <c r="E178" s="36">
        <v>0.83</v>
      </c>
      <c r="G178" s="4">
        <f t="shared" si="4"/>
        <v>0</v>
      </c>
    </row>
    <row r="179" spans="2:7">
      <c r="B179" s="44" t="s">
        <v>1</v>
      </c>
      <c r="D179" s="4"/>
      <c r="E179" s="36">
        <v>0.83</v>
      </c>
    </row>
    <row r="180" spans="2:7">
      <c r="B180" s="44" t="s">
        <v>52</v>
      </c>
      <c r="D180" s="4"/>
      <c r="E180" s="36">
        <v>0.83</v>
      </c>
    </row>
    <row r="181" spans="2:7">
      <c r="B181" s="44" t="s">
        <v>28</v>
      </c>
      <c r="D181" s="4"/>
      <c r="E181" s="36">
        <v>0.83</v>
      </c>
    </row>
    <row r="182" spans="2:7">
      <c r="B182" s="44">
        <v>50</v>
      </c>
      <c r="C182" s="1">
        <v>7.23</v>
      </c>
      <c r="D182" s="4">
        <f>B182*C182</f>
        <v>361.5</v>
      </c>
      <c r="E182" s="36">
        <v>0.83</v>
      </c>
      <c r="G182" s="4">
        <f t="shared" si="4"/>
        <v>0</v>
      </c>
    </row>
    <row r="183" spans="2:7">
      <c r="B183" s="44" t="s">
        <v>1</v>
      </c>
      <c r="D183" s="4"/>
      <c r="E183" s="36">
        <v>0.83</v>
      </c>
    </row>
    <row r="184" spans="2:7">
      <c r="B184" s="44" t="s">
        <v>53</v>
      </c>
      <c r="D184" s="4"/>
      <c r="E184" s="36">
        <v>0.83</v>
      </c>
    </row>
    <row r="185" spans="2:7">
      <c r="B185" s="44" t="s">
        <v>28</v>
      </c>
      <c r="D185" s="4"/>
      <c r="E185" s="36">
        <v>0.83</v>
      </c>
    </row>
    <row r="186" spans="2:7">
      <c r="B186" s="44">
        <v>30</v>
      </c>
      <c r="C186" s="1">
        <v>7.12</v>
      </c>
      <c r="D186" s="4">
        <f>B186*C186</f>
        <v>213.6</v>
      </c>
      <c r="E186" s="36">
        <v>0.83</v>
      </c>
      <c r="G186" s="4">
        <f t="shared" si="4"/>
        <v>0</v>
      </c>
    </row>
    <row r="187" spans="2:7">
      <c r="B187" s="44" t="s">
        <v>1</v>
      </c>
      <c r="D187" s="4"/>
      <c r="E187" s="36">
        <v>0.83</v>
      </c>
    </row>
    <row r="188" spans="2:7">
      <c r="B188" s="44" t="s">
        <v>54</v>
      </c>
      <c r="D188" s="4"/>
      <c r="E188" s="36">
        <v>0.83</v>
      </c>
    </row>
    <row r="189" spans="2:7">
      <c r="B189" s="44" t="s">
        <v>28</v>
      </c>
      <c r="D189" s="4"/>
      <c r="E189" s="36">
        <v>0.83</v>
      </c>
    </row>
    <row r="190" spans="2:7">
      <c r="B190" s="44">
        <v>20</v>
      </c>
      <c r="C190" s="1">
        <v>11.34</v>
      </c>
      <c r="D190" s="4">
        <f>B190*C190</f>
        <v>226.8</v>
      </c>
      <c r="E190" s="36">
        <v>0.83</v>
      </c>
      <c r="G190" s="4">
        <f t="shared" si="4"/>
        <v>0</v>
      </c>
    </row>
    <row r="191" spans="2:7">
      <c r="B191" s="44" t="s">
        <v>1</v>
      </c>
      <c r="D191" s="4"/>
      <c r="E191" s="36">
        <v>0.83</v>
      </c>
    </row>
    <row r="192" spans="2:7">
      <c r="B192" s="44" t="s">
        <v>55</v>
      </c>
      <c r="D192" s="4"/>
      <c r="E192" s="36">
        <v>0.83</v>
      </c>
    </row>
    <row r="193" spans="2:7">
      <c r="B193" s="44" t="s">
        <v>28</v>
      </c>
      <c r="D193" s="4"/>
      <c r="E193" s="36">
        <v>0.83</v>
      </c>
    </row>
    <row r="194" spans="2:7">
      <c r="B194" s="44">
        <v>150</v>
      </c>
      <c r="C194" s="1">
        <v>9</v>
      </c>
      <c r="D194" s="4">
        <f>B194*C194</f>
        <v>1350</v>
      </c>
      <c r="E194" s="36">
        <v>0.83</v>
      </c>
      <c r="G194" s="4">
        <f t="shared" si="4"/>
        <v>0</v>
      </c>
    </row>
    <row r="195" spans="2:7">
      <c r="B195" s="44" t="s">
        <v>1</v>
      </c>
      <c r="D195" s="4"/>
      <c r="E195" s="36">
        <v>0.83</v>
      </c>
    </row>
    <row r="196" spans="2:7">
      <c r="B196" s="44" t="s">
        <v>56</v>
      </c>
      <c r="D196" s="4"/>
      <c r="E196" s="36">
        <v>0.83</v>
      </c>
    </row>
    <row r="197" spans="2:7">
      <c r="B197" s="44" t="s">
        <v>28</v>
      </c>
      <c r="D197" s="4"/>
      <c r="E197" s="36">
        <v>0.83</v>
      </c>
    </row>
    <row r="198" spans="2:7">
      <c r="B198" s="44">
        <v>130</v>
      </c>
      <c r="C198" s="1">
        <v>13.07</v>
      </c>
      <c r="D198" s="4">
        <f>B198*C198</f>
        <v>1699.1000000000001</v>
      </c>
      <c r="E198" s="36">
        <v>0.83</v>
      </c>
      <c r="G198" s="4">
        <f t="shared" si="4"/>
        <v>0</v>
      </c>
    </row>
    <row r="199" spans="2:7">
      <c r="B199" s="44" t="s">
        <v>1</v>
      </c>
      <c r="D199" s="4"/>
      <c r="E199" s="36">
        <v>0.83</v>
      </c>
    </row>
    <row r="200" spans="2:7">
      <c r="B200" s="44" t="s">
        <v>57</v>
      </c>
      <c r="D200" s="4"/>
      <c r="E200" s="36">
        <v>0.83</v>
      </c>
    </row>
    <row r="201" spans="2:7">
      <c r="B201" s="44" t="s">
        <v>28</v>
      </c>
      <c r="D201" s="4"/>
      <c r="E201" s="36">
        <v>0.83</v>
      </c>
    </row>
    <row r="202" spans="2:7">
      <c r="B202" s="44">
        <v>10</v>
      </c>
      <c r="C202" s="1">
        <v>13.54</v>
      </c>
      <c r="D202" s="4">
        <f>B202*C202</f>
        <v>135.39999999999998</v>
      </c>
      <c r="E202" s="36">
        <v>0.83</v>
      </c>
      <c r="G202" s="4">
        <f t="shared" si="4"/>
        <v>0</v>
      </c>
    </row>
    <row r="203" spans="2:7">
      <c r="B203" s="44" t="s">
        <v>1</v>
      </c>
      <c r="D203" s="4"/>
      <c r="E203" s="36">
        <v>0.83</v>
      </c>
    </row>
    <row r="204" spans="2:7">
      <c r="B204" s="44" t="s">
        <v>58</v>
      </c>
      <c r="D204" s="4"/>
      <c r="E204" s="36">
        <v>0.83</v>
      </c>
    </row>
    <row r="205" spans="2:7">
      <c r="B205" s="44" t="s">
        <v>28</v>
      </c>
      <c r="D205" s="4"/>
      <c r="E205" s="36">
        <v>0.83</v>
      </c>
    </row>
    <row r="206" spans="2:7">
      <c r="B206" s="44">
        <v>10</v>
      </c>
      <c r="C206" s="1">
        <v>54.69</v>
      </c>
      <c r="D206" s="4">
        <f>B206*C206</f>
        <v>546.9</v>
      </c>
      <c r="E206" s="36">
        <v>0.83</v>
      </c>
      <c r="G206" s="4">
        <f t="shared" ref="G206:G239" si="5">B206*F206</f>
        <v>0</v>
      </c>
    </row>
    <row r="207" spans="2:7">
      <c r="B207" s="44" t="s">
        <v>1</v>
      </c>
      <c r="D207" s="4"/>
      <c r="E207" s="36">
        <v>0.83</v>
      </c>
    </row>
    <row r="208" spans="2:7">
      <c r="B208" s="44" t="s">
        <v>59</v>
      </c>
      <c r="D208" s="4"/>
      <c r="E208" s="36">
        <v>0.83</v>
      </c>
    </row>
    <row r="209" spans="2:7">
      <c r="B209" s="44" t="s">
        <v>28</v>
      </c>
      <c r="D209" s="4"/>
      <c r="E209" s="36">
        <v>0.83</v>
      </c>
    </row>
    <row r="210" spans="2:7">
      <c r="B210" s="44">
        <v>10</v>
      </c>
      <c r="C210" s="1">
        <v>69.099999999999994</v>
      </c>
      <c r="D210" s="4">
        <f>B210*C210</f>
        <v>691</v>
      </c>
      <c r="E210" s="36">
        <v>0.83</v>
      </c>
      <c r="G210" s="4">
        <f t="shared" si="5"/>
        <v>0</v>
      </c>
    </row>
    <row r="211" spans="2:7">
      <c r="B211" s="44">
        <v>2.1</v>
      </c>
      <c r="D211" s="4">
        <f>B211*C211</f>
        <v>0</v>
      </c>
      <c r="E211" s="36">
        <v>0.83</v>
      </c>
    </row>
    <row r="212" spans="2:7" ht="30">
      <c r="B212" s="44" t="s">
        <v>60</v>
      </c>
      <c r="D212" s="4"/>
      <c r="E212" s="36">
        <v>0.83</v>
      </c>
    </row>
    <row r="213" spans="2:7">
      <c r="B213" s="44" t="s">
        <v>1</v>
      </c>
      <c r="D213" s="4"/>
      <c r="E213" s="36">
        <v>0.83</v>
      </c>
    </row>
    <row r="214" spans="2:7">
      <c r="B214" s="44" t="s">
        <v>61</v>
      </c>
      <c r="D214" s="4"/>
      <c r="E214" s="36">
        <v>0.83</v>
      </c>
    </row>
    <row r="215" spans="2:7">
      <c r="B215" s="44" t="s">
        <v>2</v>
      </c>
      <c r="D215" s="4"/>
      <c r="E215" s="36">
        <v>0.83</v>
      </c>
    </row>
    <row r="216" spans="2:7">
      <c r="B216" s="44">
        <v>1</v>
      </c>
      <c r="C216" s="1">
        <v>81.56</v>
      </c>
      <c r="D216" s="4">
        <f>B216*C216</f>
        <v>81.56</v>
      </c>
      <c r="E216" s="36">
        <v>0.83</v>
      </c>
      <c r="G216" s="4">
        <f t="shared" si="5"/>
        <v>0</v>
      </c>
    </row>
    <row r="217" spans="2:7">
      <c r="B217" s="44" t="s">
        <v>1</v>
      </c>
      <c r="D217" s="4"/>
      <c r="E217" s="36">
        <v>0.83</v>
      </c>
    </row>
    <row r="218" spans="2:7">
      <c r="B218" s="44" t="s">
        <v>62</v>
      </c>
      <c r="D218" s="4"/>
      <c r="E218" s="36">
        <v>0.83</v>
      </c>
    </row>
    <row r="219" spans="2:7">
      <c r="B219" s="44" t="s">
        <v>2</v>
      </c>
      <c r="D219" s="4"/>
      <c r="E219" s="36">
        <v>0.83</v>
      </c>
    </row>
    <row r="220" spans="2:7">
      <c r="B220" s="44">
        <v>1</v>
      </c>
      <c r="C220" s="1">
        <v>125.72</v>
      </c>
      <c r="D220" s="4">
        <f>B220*C220</f>
        <v>125.72</v>
      </c>
      <c r="E220" s="36">
        <v>0.83</v>
      </c>
      <c r="G220" s="4">
        <f t="shared" si="5"/>
        <v>0</v>
      </c>
    </row>
    <row r="221" spans="2:7">
      <c r="B221" s="44">
        <v>2.11</v>
      </c>
      <c r="D221" s="4">
        <f>B221*C221</f>
        <v>0</v>
      </c>
      <c r="E221" s="36">
        <v>0.83</v>
      </c>
    </row>
    <row r="222" spans="2:7" ht="75">
      <c r="B222" s="44" t="s">
        <v>63</v>
      </c>
      <c r="D222" s="4"/>
      <c r="E222" s="36">
        <v>0.83</v>
      </c>
    </row>
    <row r="223" spans="2:7">
      <c r="B223" s="44" t="s">
        <v>2</v>
      </c>
      <c r="D223" s="4"/>
      <c r="E223" s="36">
        <v>0.83</v>
      </c>
    </row>
    <row r="224" spans="2:7">
      <c r="B224" s="44">
        <v>4</v>
      </c>
      <c r="C224" s="1">
        <v>282.68</v>
      </c>
      <c r="D224" s="4">
        <f>B224*C224</f>
        <v>1130.72</v>
      </c>
      <c r="E224" s="36">
        <v>0.83</v>
      </c>
      <c r="G224" s="4">
        <f t="shared" si="5"/>
        <v>0</v>
      </c>
    </row>
    <row r="225" spans="1:7">
      <c r="B225" s="44" t="s">
        <v>64</v>
      </c>
      <c r="D225" s="4"/>
      <c r="E225" s="36">
        <v>0.83</v>
      </c>
    </row>
    <row r="226" spans="1:7">
      <c r="D226" s="4"/>
      <c r="E226" s="36">
        <v>0.83</v>
      </c>
    </row>
    <row r="227" spans="1:7">
      <c r="D227" s="4"/>
      <c r="E227" s="36">
        <v>0.83</v>
      </c>
    </row>
    <row r="228" spans="1:7">
      <c r="D228" s="4"/>
      <c r="E228" s="36">
        <v>0.83</v>
      </c>
    </row>
    <row r="229" spans="1:7">
      <c r="D229" s="4"/>
      <c r="E229" s="36">
        <v>0.83</v>
      </c>
    </row>
    <row r="230" spans="1:7">
      <c r="B230" s="44">
        <v>2.12</v>
      </c>
      <c r="D230" s="4">
        <f>B230*C230</f>
        <v>0</v>
      </c>
      <c r="E230" s="36">
        <v>0.83</v>
      </c>
    </row>
    <row r="231" spans="1:7" ht="75">
      <c r="B231" s="44" t="s">
        <v>65</v>
      </c>
      <c r="D231" s="4"/>
      <c r="E231" s="36">
        <v>0.83</v>
      </c>
    </row>
    <row r="232" spans="1:7">
      <c r="B232" s="44" t="s">
        <v>66</v>
      </c>
      <c r="D232" s="4"/>
      <c r="E232" s="36">
        <v>0.83</v>
      </c>
    </row>
    <row r="233" spans="1:7" ht="45">
      <c r="B233" s="44" t="s">
        <v>67</v>
      </c>
      <c r="D233" s="4"/>
      <c r="E233" s="36">
        <v>0.83</v>
      </c>
    </row>
    <row r="234" spans="1:7">
      <c r="B234" s="44" t="s">
        <v>2</v>
      </c>
      <c r="D234" s="4"/>
      <c r="E234" s="36">
        <v>0.83</v>
      </c>
    </row>
    <row r="235" spans="1:7">
      <c r="B235" s="44">
        <v>20</v>
      </c>
      <c r="C235" s="1">
        <v>484.85</v>
      </c>
      <c r="D235" s="4">
        <f>B235*C235</f>
        <v>9697</v>
      </c>
      <c r="E235" s="36">
        <v>0.83</v>
      </c>
      <c r="G235" s="4">
        <f t="shared" si="5"/>
        <v>0</v>
      </c>
    </row>
    <row r="236" spans="1:7">
      <c r="B236" s="44" t="s">
        <v>68</v>
      </c>
      <c r="D236" s="4"/>
      <c r="E236" s="36">
        <v>0.83</v>
      </c>
    </row>
    <row r="237" spans="1:7" ht="90">
      <c r="B237" s="43" t="s">
        <v>69</v>
      </c>
      <c r="D237" s="4"/>
      <c r="E237" s="36">
        <v>0.83</v>
      </c>
    </row>
    <row r="238" spans="1:7">
      <c r="B238" s="44" t="s">
        <v>2</v>
      </c>
      <c r="D238" s="4"/>
      <c r="E238" s="36">
        <v>0.83</v>
      </c>
    </row>
    <row r="239" spans="1:7">
      <c r="A239" s="6"/>
      <c r="B239" s="47">
        <v>6</v>
      </c>
      <c r="C239" s="7">
        <v>647.66999999999996</v>
      </c>
      <c r="D239" s="7">
        <f>B239*C239</f>
        <v>3886.0199999999995</v>
      </c>
      <c r="E239" s="6">
        <v>0.83</v>
      </c>
      <c r="F239" s="7"/>
      <c r="G239" s="7">
        <f t="shared" si="5"/>
        <v>0</v>
      </c>
    </row>
    <row r="240" spans="1:7" ht="21">
      <c r="B240" s="44" t="s">
        <v>33</v>
      </c>
      <c r="D240" s="9">
        <f>SUM(D120:D239)</f>
        <v>42328.12</v>
      </c>
      <c r="E240" s="36">
        <v>0.83</v>
      </c>
      <c r="G240" s="124">
        <f>SUM(G120:G239)</f>
        <v>0</v>
      </c>
    </row>
    <row r="241" spans="2:7">
      <c r="B241" s="44">
        <v>3</v>
      </c>
      <c r="E241" s="36">
        <v>0.83</v>
      </c>
    </row>
    <row r="242" spans="2:7" ht="18.75">
      <c r="B242" s="125" t="s">
        <v>71</v>
      </c>
      <c r="E242" s="36">
        <v>0.83</v>
      </c>
    </row>
    <row r="243" spans="2:7">
      <c r="B243" s="44">
        <v>3.01</v>
      </c>
      <c r="E243" s="36">
        <v>0.83</v>
      </c>
    </row>
    <row r="244" spans="2:7" ht="105">
      <c r="B244" s="43" t="s">
        <v>72</v>
      </c>
      <c r="E244" s="36">
        <v>0.83</v>
      </c>
    </row>
    <row r="245" spans="2:7">
      <c r="B245" s="44" t="s">
        <v>28</v>
      </c>
      <c r="E245" s="36">
        <v>0.83</v>
      </c>
    </row>
    <row r="246" spans="2:7">
      <c r="B246" s="44">
        <v>240</v>
      </c>
      <c r="C246" s="1">
        <v>16.8</v>
      </c>
      <c r="D246" s="1">
        <f>B246*C246</f>
        <v>4032</v>
      </c>
      <c r="E246" s="36">
        <v>0.83</v>
      </c>
      <c r="G246" s="4">
        <f t="shared" ref="G246:G279" si="6">B246*F246</f>
        <v>0</v>
      </c>
    </row>
    <row r="247" spans="2:7">
      <c r="B247" s="44">
        <v>5.0199999999999996</v>
      </c>
      <c r="E247" s="36">
        <v>0.83</v>
      </c>
    </row>
    <row r="248" spans="2:7" ht="30">
      <c r="B248" s="44" t="s">
        <v>73</v>
      </c>
      <c r="E248" s="36">
        <v>0.83</v>
      </c>
    </row>
    <row r="249" spans="2:7">
      <c r="B249" s="44" t="s">
        <v>28</v>
      </c>
      <c r="E249" s="36">
        <v>0.83</v>
      </c>
    </row>
    <row r="250" spans="2:7">
      <c r="B250" s="44">
        <v>69</v>
      </c>
      <c r="C250" s="1">
        <v>13.8</v>
      </c>
      <c r="D250" s="1">
        <f t="shared" ref="D250:D299" si="7">B250*C250</f>
        <v>952.2</v>
      </c>
      <c r="E250" s="36">
        <v>0.83</v>
      </c>
      <c r="G250" s="4">
        <f t="shared" si="6"/>
        <v>0</v>
      </c>
    </row>
    <row r="251" spans="2:7">
      <c r="B251" s="44">
        <v>5.03</v>
      </c>
      <c r="E251" s="36">
        <v>0.83</v>
      </c>
    </row>
    <row r="252" spans="2:7" ht="30">
      <c r="B252" s="44" t="s">
        <v>74</v>
      </c>
      <c r="E252" s="36">
        <v>0.83</v>
      </c>
    </row>
    <row r="253" spans="2:7">
      <c r="B253" s="44" t="s">
        <v>2</v>
      </c>
      <c r="E253" s="36">
        <v>0.83</v>
      </c>
    </row>
    <row r="254" spans="2:7">
      <c r="B254" s="44">
        <v>30</v>
      </c>
      <c r="C254" s="1">
        <v>21.6</v>
      </c>
      <c r="D254" s="1">
        <f t="shared" si="7"/>
        <v>648</v>
      </c>
      <c r="E254" s="36">
        <v>0.83</v>
      </c>
      <c r="G254" s="4">
        <f t="shared" si="6"/>
        <v>0</v>
      </c>
    </row>
    <row r="255" spans="2:7">
      <c r="B255" s="44">
        <v>5.04</v>
      </c>
      <c r="E255" s="36">
        <v>0.83</v>
      </c>
    </row>
    <row r="256" spans="2:7" ht="30">
      <c r="B256" s="44" t="s">
        <v>75</v>
      </c>
      <c r="E256" s="36">
        <v>0.83</v>
      </c>
    </row>
    <row r="257" spans="2:7">
      <c r="B257" s="44" t="s">
        <v>2</v>
      </c>
      <c r="E257" s="36">
        <v>0.83</v>
      </c>
    </row>
    <row r="258" spans="2:7">
      <c r="B258" s="44">
        <v>150</v>
      </c>
      <c r="C258" s="1">
        <v>21.6</v>
      </c>
      <c r="D258" s="1">
        <f t="shared" si="7"/>
        <v>3240</v>
      </c>
      <c r="E258" s="36">
        <v>0.83</v>
      </c>
      <c r="G258" s="4">
        <f t="shared" si="6"/>
        <v>0</v>
      </c>
    </row>
    <row r="259" spans="2:7">
      <c r="B259" s="44" t="s">
        <v>76</v>
      </c>
      <c r="E259" s="36">
        <v>0.83</v>
      </c>
    </row>
    <row r="260" spans="2:7">
      <c r="E260" s="36">
        <v>0.83</v>
      </c>
    </row>
    <row r="261" spans="2:7">
      <c r="E261" s="36">
        <v>0.83</v>
      </c>
    </row>
    <row r="262" spans="2:7">
      <c r="E262" s="36">
        <v>0.83</v>
      </c>
    </row>
    <row r="263" spans="2:7">
      <c r="E263" s="36">
        <v>0.83</v>
      </c>
    </row>
    <row r="264" spans="2:7">
      <c r="B264" s="44">
        <v>5.05</v>
      </c>
      <c r="E264" s="36">
        <v>0.83</v>
      </c>
    </row>
    <row r="265" spans="2:7" ht="45">
      <c r="B265" s="44" t="s">
        <v>77</v>
      </c>
      <c r="E265" s="36">
        <v>0.83</v>
      </c>
    </row>
    <row r="266" spans="2:7">
      <c r="B266" s="44" t="s">
        <v>28</v>
      </c>
      <c r="E266" s="36">
        <v>0.83</v>
      </c>
    </row>
    <row r="267" spans="2:7">
      <c r="B267" s="44">
        <v>120</v>
      </c>
      <c r="C267" s="1">
        <v>20.399999999999999</v>
      </c>
      <c r="D267" s="1">
        <f t="shared" si="7"/>
        <v>2448</v>
      </c>
      <c r="E267" s="36">
        <v>0.83</v>
      </c>
      <c r="G267" s="4">
        <f t="shared" si="6"/>
        <v>0</v>
      </c>
    </row>
    <row r="268" spans="2:7">
      <c r="B268" s="44">
        <v>5.0599999999999996</v>
      </c>
      <c r="E268" s="36">
        <v>0.83</v>
      </c>
    </row>
    <row r="269" spans="2:7" ht="45">
      <c r="B269" s="44" t="s">
        <v>78</v>
      </c>
      <c r="E269" s="36">
        <v>0.83</v>
      </c>
    </row>
    <row r="270" spans="2:7">
      <c r="B270" s="44" t="s">
        <v>2</v>
      </c>
      <c r="E270" s="36">
        <v>0.83</v>
      </c>
    </row>
    <row r="271" spans="2:7">
      <c r="B271" s="44">
        <v>10</v>
      </c>
      <c r="C271" s="1">
        <v>42</v>
      </c>
      <c r="D271" s="1">
        <f t="shared" si="7"/>
        <v>420</v>
      </c>
      <c r="E271" s="36">
        <v>0.83</v>
      </c>
      <c r="G271" s="4">
        <f t="shared" si="6"/>
        <v>0</v>
      </c>
    </row>
    <row r="272" spans="2:7">
      <c r="B272" s="44">
        <v>5.07</v>
      </c>
      <c r="E272" s="36">
        <v>0.83</v>
      </c>
    </row>
    <row r="273" spans="2:7" ht="30">
      <c r="B273" s="44" t="s">
        <v>79</v>
      </c>
      <c r="E273" s="36">
        <v>0.83</v>
      </c>
    </row>
    <row r="274" spans="2:7">
      <c r="B274" s="44" t="s">
        <v>2</v>
      </c>
      <c r="E274" s="36">
        <v>0.83</v>
      </c>
    </row>
    <row r="275" spans="2:7">
      <c r="B275" s="44">
        <v>6</v>
      </c>
      <c r="C275" s="1">
        <v>30</v>
      </c>
      <c r="D275" s="1">
        <f t="shared" si="7"/>
        <v>180</v>
      </c>
      <c r="E275" s="36">
        <v>0.83</v>
      </c>
      <c r="G275" s="4">
        <f t="shared" si="6"/>
        <v>0</v>
      </c>
    </row>
    <row r="276" spans="2:7">
      <c r="B276" s="44">
        <v>5.08</v>
      </c>
      <c r="E276" s="36">
        <v>0.83</v>
      </c>
    </row>
    <row r="277" spans="2:7" ht="30">
      <c r="B277" s="44" t="s">
        <v>80</v>
      </c>
      <c r="E277" s="36">
        <v>0.83</v>
      </c>
    </row>
    <row r="278" spans="2:7">
      <c r="B278" s="44" t="s">
        <v>2</v>
      </c>
      <c r="E278" s="36">
        <v>0.83</v>
      </c>
    </row>
    <row r="279" spans="2:7">
      <c r="B279" s="44">
        <v>6</v>
      </c>
      <c r="C279" s="1">
        <v>41.4</v>
      </c>
      <c r="D279" s="1">
        <f t="shared" si="7"/>
        <v>248.39999999999998</v>
      </c>
      <c r="E279" s="36">
        <v>0.83</v>
      </c>
      <c r="G279" s="4">
        <f t="shared" si="6"/>
        <v>0</v>
      </c>
    </row>
    <row r="280" spans="2:7">
      <c r="B280" s="44">
        <v>5.09</v>
      </c>
      <c r="E280" s="36">
        <v>0.83</v>
      </c>
    </row>
    <row r="281" spans="2:7" ht="60">
      <c r="B281" s="44" t="s">
        <v>81</v>
      </c>
      <c r="E281" s="36">
        <v>0.83</v>
      </c>
    </row>
    <row r="282" spans="2:7">
      <c r="B282" s="44" t="s">
        <v>2</v>
      </c>
      <c r="E282" s="36">
        <v>0.83</v>
      </c>
    </row>
    <row r="283" spans="2:7">
      <c r="B283" s="44">
        <v>10</v>
      </c>
      <c r="C283" s="1">
        <v>30</v>
      </c>
      <c r="D283" s="1">
        <f t="shared" si="7"/>
        <v>300</v>
      </c>
      <c r="E283" s="36">
        <v>0.83</v>
      </c>
      <c r="G283" s="4">
        <f t="shared" ref="G283:G326" si="8">B283*F283</f>
        <v>0</v>
      </c>
    </row>
    <row r="284" spans="2:7">
      <c r="B284" s="44">
        <v>5.0999999999999996</v>
      </c>
      <c r="E284" s="36">
        <v>0.83</v>
      </c>
    </row>
    <row r="285" spans="2:7" ht="60">
      <c r="B285" s="44" t="s">
        <v>82</v>
      </c>
      <c r="E285" s="36">
        <v>0.83</v>
      </c>
    </row>
    <row r="286" spans="2:7">
      <c r="B286" s="44" t="s">
        <v>2</v>
      </c>
      <c r="E286" s="36">
        <v>0.83</v>
      </c>
    </row>
    <row r="287" spans="2:7">
      <c r="B287" s="44">
        <v>30</v>
      </c>
      <c r="C287" s="1">
        <v>30</v>
      </c>
      <c r="D287" s="1">
        <f t="shared" si="7"/>
        <v>900</v>
      </c>
      <c r="E287" s="36">
        <v>0.83</v>
      </c>
      <c r="G287" s="4">
        <f t="shared" si="8"/>
        <v>0</v>
      </c>
    </row>
    <row r="288" spans="2:7">
      <c r="B288" s="44">
        <v>5.1100000000000003</v>
      </c>
      <c r="E288" s="36">
        <v>0.83</v>
      </c>
    </row>
    <row r="289" spans="1:7" ht="45">
      <c r="B289" s="44" t="s">
        <v>83</v>
      </c>
      <c r="E289" s="36">
        <v>0.83</v>
      </c>
    </row>
    <row r="290" spans="1:7">
      <c r="B290" s="44" t="s">
        <v>2</v>
      </c>
      <c r="E290" s="36">
        <v>0.83</v>
      </c>
    </row>
    <row r="291" spans="1:7">
      <c r="B291" s="44">
        <v>3</v>
      </c>
      <c r="C291" s="1">
        <v>60</v>
      </c>
      <c r="D291" s="1">
        <f t="shared" si="7"/>
        <v>180</v>
      </c>
      <c r="E291" s="36">
        <v>0.83</v>
      </c>
      <c r="G291" s="4">
        <f t="shared" si="8"/>
        <v>0</v>
      </c>
    </row>
    <row r="292" spans="1:7">
      <c r="B292" s="44">
        <v>5.12</v>
      </c>
      <c r="E292" s="36">
        <v>0.83</v>
      </c>
    </row>
    <row r="293" spans="1:7" ht="30">
      <c r="B293" s="44" t="s">
        <v>84</v>
      </c>
      <c r="E293" s="36">
        <v>0.83</v>
      </c>
    </row>
    <row r="294" spans="1:7">
      <c r="B294" s="44" t="s">
        <v>5</v>
      </c>
      <c r="E294" s="36">
        <v>0.83</v>
      </c>
    </row>
    <row r="295" spans="1:7">
      <c r="B295" s="44">
        <v>1</v>
      </c>
      <c r="C295" s="1">
        <v>720</v>
      </c>
      <c r="D295" s="1">
        <f t="shared" si="7"/>
        <v>720</v>
      </c>
      <c r="E295" s="36">
        <v>0.83</v>
      </c>
      <c r="G295" s="4">
        <f t="shared" si="8"/>
        <v>0</v>
      </c>
    </row>
    <row r="296" spans="1:7">
      <c r="B296" s="44">
        <v>5.13</v>
      </c>
      <c r="E296" s="36">
        <v>0.83</v>
      </c>
    </row>
    <row r="297" spans="1:7" ht="45">
      <c r="B297" s="44" t="s">
        <v>85</v>
      </c>
      <c r="E297" s="36">
        <v>0.83</v>
      </c>
    </row>
    <row r="298" spans="1:7">
      <c r="B298" s="44" t="s">
        <v>5</v>
      </c>
      <c r="E298" s="36">
        <v>0.83</v>
      </c>
    </row>
    <row r="299" spans="1:7">
      <c r="B299" s="44">
        <v>1</v>
      </c>
      <c r="C299" s="1">
        <v>840</v>
      </c>
      <c r="D299" s="1">
        <f t="shared" si="7"/>
        <v>840</v>
      </c>
      <c r="E299" s="36">
        <v>0.83</v>
      </c>
      <c r="G299" s="4">
        <f t="shared" si="8"/>
        <v>0</v>
      </c>
    </row>
    <row r="300" spans="1:7">
      <c r="A300" s="6"/>
      <c r="B300" s="47" t="s">
        <v>33</v>
      </c>
      <c r="C300" s="7"/>
      <c r="D300" s="7"/>
      <c r="E300" s="6">
        <v>0.83</v>
      </c>
      <c r="F300" s="7"/>
      <c r="G300" s="7"/>
    </row>
    <row r="301" spans="1:7" ht="23.25">
      <c r="B301" s="44">
        <v>6</v>
      </c>
      <c r="D301" s="11">
        <f>SUM(D246:D300)</f>
        <v>15108.6</v>
      </c>
      <c r="E301" s="36">
        <v>0.83</v>
      </c>
      <c r="G301" s="124">
        <f>SUM(G246:G300)</f>
        <v>0</v>
      </c>
    </row>
    <row r="302" spans="1:7">
      <c r="B302" s="44" t="s">
        <v>86</v>
      </c>
      <c r="E302" s="36">
        <v>0.83</v>
      </c>
    </row>
    <row r="303" spans="1:7">
      <c r="B303" s="44">
        <v>6.01</v>
      </c>
      <c r="E303" s="36">
        <v>0.83</v>
      </c>
    </row>
    <row r="304" spans="1:7" ht="45">
      <c r="B304" s="44" t="s">
        <v>87</v>
      </c>
      <c r="E304" s="36">
        <v>0.83</v>
      </c>
    </row>
    <row r="305" spans="2:7">
      <c r="B305" s="44" t="s">
        <v>5</v>
      </c>
      <c r="E305" s="36">
        <v>0.83</v>
      </c>
    </row>
    <row r="306" spans="2:7">
      <c r="B306" s="44">
        <v>1</v>
      </c>
      <c r="C306" s="1">
        <v>750</v>
      </c>
      <c r="D306" s="1">
        <f>B306*C306</f>
        <v>750</v>
      </c>
      <c r="E306" s="36">
        <v>0.83</v>
      </c>
      <c r="G306" s="4">
        <f t="shared" si="8"/>
        <v>0</v>
      </c>
    </row>
    <row r="307" spans="2:7">
      <c r="B307" s="44">
        <v>6.02</v>
      </c>
      <c r="E307" s="36">
        <v>0.83</v>
      </c>
    </row>
    <row r="308" spans="2:7" ht="23.25">
      <c r="B308" s="44" t="s">
        <v>33</v>
      </c>
      <c r="D308" s="12">
        <f>SUM(D306:D307)</f>
        <v>750</v>
      </c>
      <c r="E308" s="36">
        <v>0.83</v>
      </c>
      <c r="G308" s="124">
        <f>SUM(G306:G307)</f>
        <v>0</v>
      </c>
    </row>
    <row r="309" spans="2:7">
      <c r="B309" s="44">
        <v>7</v>
      </c>
      <c r="E309" s="36">
        <v>0.83</v>
      </c>
    </row>
    <row r="310" spans="2:7">
      <c r="B310" s="44" t="s">
        <v>88</v>
      </c>
      <c r="D310" s="5" t="s">
        <v>96</v>
      </c>
      <c r="E310" s="36">
        <v>0.83</v>
      </c>
    </row>
    <row r="311" spans="2:7">
      <c r="B311" s="44">
        <v>7.01</v>
      </c>
      <c r="D311" s="4"/>
      <c r="E311" s="36">
        <v>0.83</v>
      </c>
    </row>
    <row r="312" spans="2:7" ht="30">
      <c r="B312" s="44" t="s">
        <v>89</v>
      </c>
      <c r="D312" s="4"/>
      <c r="E312" s="36">
        <v>0.83</v>
      </c>
    </row>
    <row r="313" spans="2:7">
      <c r="B313" s="44" t="s">
        <v>5</v>
      </c>
      <c r="D313" s="4"/>
      <c r="E313" s="36">
        <v>0.83</v>
      </c>
    </row>
    <row r="314" spans="2:7">
      <c r="B314" s="44">
        <v>1</v>
      </c>
      <c r="C314" s="1">
        <v>1500</v>
      </c>
      <c r="D314" s="4">
        <f>B314*C314</f>
        <v>1500</v>
      </c>
      <c r="E314" s="36">
        <v>0.83</v>
      </c>
      <c r="G314" s="4">
        <f t="shared" si="8"/>
        <v>0</v>
      </c>
    </row>
    <row r="315" spans="2:7">
      <c r="B315" s="44">
        <v>7.02</v>
      </c>
      <c r="D315" s="4"/>
      <c r="E315" s="36">
        <v>0.83</v>
      </c>
    </row>
    <row r="316" spans="2:7" ht="30">
      <c r="B316" s="44" t="s">
        <v>90</v>
      </c>
      <c r="D316" s="4"/>
      <c r="E316" s="36">
        <v>0.83</v>
      </c>
    </row>
    <row r="317" spans="2:7">
      <c r="B317" s="44" t="s">
        <v>5</v>
      </c>
      <c r="D317" s="4"/>
      <c r="E317" s="36">
        <v>0.83</v>
      </c>
    </row>
    <row r="318" spans="2:7">
      <c r="B318" s="44">
        <v>1</v>
      </c>
      <c r="C318" s="1">
        <v>1500</v>
      </c>
      <c r="D318" s="4">
        <f>B318*C318</f>
        <v>1500</v>
      </c>
      <c r="E318" s="36">
        <v>0.83</v>
      </c>
      <c r="G318" s="4">
        <f t="shared" si="8"/>
        <v>0</v>
      </c>
    </row>
    <row r="319" spans="2:7">
      <c r="B319" s="44">
        <v>7.03</v>
      </c>
      <c r="D319" s="4"/>
      <c r="E319" s="36">
        <v>0.83</v>
      </c>
    </row>
    <row r="320" spans="2:7" ht="30">
      <c r="B320" s="44" t="s">
        <v>91</v>
      </c>
      <c r="D320" s="4"/>
      <c r="E320" s="36">
        <v>0.83</v>
      </c>
    </row>
    <row r="321" spans="1:7">
      <c r="B321" s="44" t="s">
        <v>5</v>
      </c>
      <c r="D321" s="4"/>
      <c r="E321" s="36">
        <v>0.83</v>
      </c>
    </row>
    <row r="322" spans="1:7">
      <c r="B322" s="44">
        <v>1</v>
      </c>
      <c r="C322" s="1">
        <v>2000</v>
      </c>
      <c r="D322" s="4">
        <f>B322*C322</f>
        <v>2000</v>
      </c>
      <c r="E322" s="36">
        <v>0.83</v>
      </c>
      <c r="G322" s="4">
        <f t="shared" si="8"/>
        <v>0</v>
      </c>
    </row>
    <row r="323" spans="1:7">
      <c r="B323" s="44">
        <v>7.04</v>
      </c>
      <c r="D323" s="4">
        <f>B323*C323</f>
        <v>0</v>
      </c>
      <c r="E323" s="36">
        <v>0.83</v>
      </c>
    </row>
    <row r="324" spans="1:7" ht="30">
      <c r="B324" s="44" t="s">
        <v>92</v>
      </c>
      <c r="D324" s="4"/>
      <c r="E324" s="36">
        <v>0.83</v>
      </c>
    </row>
    <row r="325" spans="1:7">
      <c r="B325" s="44" t="s">
        <v>5</v>
      </c>
      <c r="D325" s="4"/>
      <c r="E325" s="36">
        <v>0.83</v>
      </c>
    </row>
    <row r="326" spans="1:7">
      <c r="A326" s="6"/>
      <c r="B326" s="47">
        <v>1</v>
      </c>
      <c r="C326" s="7">
        <v>250</v>
      </c>
      <c r="D326" s="7">
        <f>B326*C326</f>
        <v>250</v>
      </c>
      <c r="E326" s="6">
        <v>0.83</v>
      </c>
      <c r="F326" s="7"/>
      <c r="G326" s="7">
        <f t="shared" si="8"/>
        <v>0</v>
      </c>
    </row>
    <row r="327" spans="1:7" ht="21">
      <c r="D327" s="8">
        <f>SUM(D314:D326)</f>
        <v>5250</v>
      </c>
      <c r="E327" s="36">
        <v>0.83</v>
      </c>
      <c r="G327" s="124">
        <f>SUM(G314:G326)</f>
        <v>0</v>
      </c>
    </row>
    <row r="328" spans="1:7">
      <c r="B328" s="44" t="s">
        <v>93</v>
      </c>
    </row>
    <row r="329" spans="1:7" ht="18.75">
      <c r="B329" s="125" t="s">
        <v>94</v>
      </c>
    </row>
    <row r="330" spans="1:7">
      <c r="B330" s="44" t="s">
        <v>0</v>
      </c>
      <c r="D330" s="1">
        <f>D112</f>
        <v>38789.460000000006</v>
      </c>
      <c r="G330" s="4">
        <f>G112</f>
        <v>0</v>
      </c>
    </row>
    <row r="331" spans="1:7">
      <c r="B331" s="44" t="s">
        <v>34</v>
      </c>
      <c r="D331" s="1">
        <f>D240</f>
        <v>42328.12</v>
      </c>
      <c r="G331" s="4">
        <f>G240</f>
        <v>0</v>
      </c>
    </row>
    <row r="332" spans="1:7">
      <c r="B332" s="44" t="s">
        <v>95</v>
      </c>
      <c r="D332" s="1">
        <f>D301</f>
        <v>15108.6</v>
      </c>
      <c r="G332" s="4">
        <f>G301</f>
        <v>0</v>
      </c>
    </row>
    <row r="333" spans="1:7">
      <c r="B333" s="44" t="s">
        <v>86</v>
      </c>
      <c r="D333" s="1">
        <f>D308</f>
        <v>750</v>
      </c>
      <c r="G333" s="4">
        <f>G308</f>
        <v>0</v>
      </c>
    </row>
    <row r="334" spans="1:7">
      <c r="A334" s="6"/>
      <c r="B334" s="47" t="s">
        <v>88</v>
      </c>
      <c r="C334" s="7"/>
      <c r="D334" s="7">
        <f>D327</f>
        <v>5250</v>
      </c>
      <c r="E334" s="7"/>
      <c r="F334" s="7"/>
      <c r="G334" s="7">
        <f>G327</f>
        <v>0</v>
      </c>
    </row>
    <row r="335" spans="1:7" ht="21">
      <c r="B335" s="45" t="s">
        <v>257</v>
      </c>
      <c r="D335" s="9">
        <f>SUM(D330:D334)</f>
        <v>102226.18000000002</v>
      </c>
      <c r="F335" s="128"/>
      <c r="G335" s="124"/>
    </row>
    <row r="337" spans="4:4">
      <c r="D337" s="1">
        <v>0.83</v>
      </c>
    </row>
    <row r="338" spans="4:4">
      <c r="D338" s="1">
        <f>D335*D337</f>
        <v>84847.729400000011</v>
      </c>
    </row>
  </sheetData>
  <pageMargins left="0.70866141732283472" right="0.19685039370078741" top="0.47244094488188981" bottom="0.47244094488188981" header="0.31496062992125984" footer="0.31496062992125984"/>
  <pageSetup paperSize="9" scale="84" orientation="portrait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44"/>
  <sheetViews>
    <sheetView view="pageBreakPreview" zoomScale="80" zoomScaleNormal="85" zoomScaleSheetLayoutView="80" workbookViewId="0">
      <selection activeCell="M42" sqref="M42"/>
    </sheetView>
  </sheetViews>
  <sheetFormatPr defaultRowHeight="15"/>
  <cols>
    <col min="1" max="1" width="54.5703125" style="44" customWidth="1"/>
    <col min="2" max="2" width="17.7109375" style="1" customWidth="1"/>
    <col min="3" max="3" width="6.5703125" style="1" hidden="1" customWidth="1"/>
    <col min="4" max="4" width="3.42578125" style="21" hidden="1" customWidth="1"/>
    <col min="5" max="5" width="6.42578125" style="1" hidden="1" customWidth="1"/>
    <col min="6" max="6" width="0.140625" style="1" hidden="1" customWidth="1"/>
    <col min="7" max="7" width="5.42578125" style="1" hidden="1" customWidth="1"/>
    <col min="8" max="8" width="11.85546875" hidden="1" customWidth="1"/>
    <col min="9" max="9" width="0.28515625" style="1" hidden="1" customWidth="1"/>
    <col min="10" max="10" width="24.28515625" style="1" hidden="1" customWidth="1"/>
    <col min="11" max="11" width="0.7109375" style="1" customWidth="1"/>
    <col min="12" max="12" width="17" style="1" customWidth="1"/>
    <col min="13" max="13" width="26.85546875" style="1" customWidth="1"/>
    <col min="14" max="14" width="9.140625" style="1"/>
  </cols>
  <sheetData>
    <row r="1" spans="1:13" ht="45" customHeight="1">
      <c r="A1" s="63" t="s">
        <v>258</v>
      </c>
    </row>
    <row r="2" spans="1:13" ht="45" customHeight="1">
      <c r="A2" s="63"/>
    </row>
    <row r="3" spans="1:13">
      <c r="A3" s="42" t="s">
        <v>187</v>
      </c>
      <c r="G3" s="1" t="s">
        <v>179</v>
      </c>
    </row>
    <row r="4" spans="1:13" ht="244.5" customHeight="1">
      <c r="A4" s="43" t="s">
        <v>189</v>
      </c>
      <c r="G4" s="34" t="s">
        <v>188</v>
      </c>
      <c r="L4" s="130"/>
      <c r="M4" s="130"/>
    </row>
    <row r="5" spans="1:13">
      <c r="A5" s="43" t="s">
        <v>201</v>
      </c>
    </row>
    <row r="6" spans="1:13">
      <c r="A6" s="43" t="s">
        <v>2</v>
      </c>
      <c r="B6" s="1">
        <v>1</v>
      </c>
      <c r="C6" s="1">
        <f>G6*$G$41</f>
        <v>217090</v>
      </c>
      <c r="D6" s="21">
        <f>B6*C6</f>
        <v>217090</v>
      </c>
      <c r="F6" s="33" t="s">
        <v>259</v>
      </c>
      <c r="G6" s="1">
        <v>255400</v>
      </c>
      <c r="H6">
        <v>0.83</v>
      </c>
      <c r="I6" s="1">
        <f>G6*H6</f>
        <v>211982</v>
      </c>
      <c r="J6" s="1">
        <f>B6*I6</f>
        <v>211982</v>
      </c>
      <c r="K6" s="1">
        <v>0.85</v>
      </c>
      <c r="M6" s="1">
        <f>B6*L6</f>
        <v>0</v>
      </c>
    </row>
    <row r="7" spans="1:13">
      <c r="A7" s="43" t="s">
        <v>248</v>
      </c>
      <c r="H7">
        <v>0.83</v>
      </c>
      <c r="I7" s="1">
        <f t="shared" ref="I7:I39" si="0">G7*H7</f>
        <v>0</v>
      </c>
      <c r="J7" s="1">
        <f t="shared" ref="J7:J39" si="1">B7*I7</f>
        <v>0</v>
      </c>
      <c r="K7" s="1">
        <v>0.85</v>
      </c>
    </row>
    <row r="8" spans="1:13" ht="30">
      <c r="A8" s="43" t="s">
        <v>261</v>
      </c>
      <c r="H8">
        <v>0.83</v>
      </c>
      <c r="I8" s="1">
        <f t="shared" si="0"/>
        <v>0</v>
      </c>
      <c r="J8" s="1">
        <f t="shared" si="1"/>
        <v>0</v>
      </c>
      <c r="K8" s="1">
        <v>0.85</v>
      </c>
    </row>
    <row r="9" spans="1:13">
      <c r="A9" s="44" t="s">
        <v>249</v>
      </c>
      <c r="B9" s="1">
        <v>5</v>
      </c>
      <c r="C9" s="1">
        <f>G9*$G$41</f>
        <v>10072.5</v>
      </c>
      <c r="D9" s="21">
        <f>B9*C9</f>
        <v>50362.5</v>
      </c>
      <c r="F9" s="1">
        <v>10000</v>
      </c>
      <c r="G9" s="1">
        <v>11850</v>
      </c>
      <c r="H9">
        <v>0.83</v>
      </c>
      <c r="I9" s="1">
        <f t="shared" si="0"/>
        <v>9835.5</v>
      </c>
      <c r="J9" s="1">
        <f t="shared" si="1"/>
        <v>49177.5</v>
      </c>
      <c r="K9" s="1">
        <v>0.85</v>
      </c>
      <c r="M9" s="1">
        <f t="shared" ref="M9:M39" si="2">B9*L9</f>
        <v>0</v>
      </c>
    </row>
    <row r="10" spans="1:13" ht="30">
      <c r="A10" s="44" t="s">
        <v>260</v>
      </c>
      <c r="H10">
        <v>0.83</v>
      </c>
      <c r="I10" s="1">
        <f t="shared" si="0"/>
        <v>0</v>
      </c>
      <c r="J10" s="1">
        <f t="shared" si="1"/>
        <v>0</v>
      </c>
      <c r="K10" s="1">
        <v>0.85</v>
      </c>
    </row>
    <row r="11" spans="1:13">
      <c r="A11" s="44" t="s">
        <v>2</v>
      </c>
      <c r="B11" s="1">
        <v>4</v>
      </c>
      <c r="C11" s="1">
        <f>G11*$G$41</f>
        <v>8797.5</v>
      </c>
      <c r="D11" s="21">
        <f t="shared" ref="D11:D39" si="3">B11*C11</f>
        <v>35190</v>
      </c>
      <c r="F11" s="1">
        <v>9000</v>
      </c>
      <c r="G11" s="1">
        <v>10350</v>
      </c>
      <c r="H11">
        <v>0.83</v>
      </c>
      <c r="I11" s="1">
        <f t="shared" si="0"/>
        <v>8590.5</v>
      </c>
      <c r="J11" s="1">
        <f t="shared" si="1"/>
        <v>34362</v>
      </c>
      <c r="K11" s="1">
        <v>0.85</v>
      </c>
      <c r="M11" s="1">
        <f t="shared" si="2"/>
        <v>0</v>
      </c>
    </row>
    <row r="12" spans="1:13" ht="15" customHeight="1">
      <c r="H12">
        <v>0.83</v>
      </c>
      <c r="I12" s="1">
        <f t="shared" si="0"/>
        <v>0</v>
      </c>
      <c r="J12" s="1">
        <f t="shared" si="1"/>
        <v>0</v>
      </c>
      <c r="K12" s="1">
        <v>0.85</v>
      </c>
    </row>
    <row r="13" spans="1:13" ht="315">
      <c r="A13" s="43" t="s">
        <v>190</v>
      </c>
      <c r="H13">
        <v>0.83</v>
      </c>
      <c r="I13" s="1">
        <f t="shared" si="0"/>
        <v>0</v>
      </c>
      <c r="J13" s="1">
        <f t="shared" si="1"/>
        <v>0</v>
      </c>
      <c r="K13" s="1">
        <v>0.85</v>
      </c>
    </row>
    <row r="14" spans="1:13">
      <c r="H14">
        <v>0.83</v>
      </c>
      <c r="I14" s="1">
        <f t="shared" si="0"/>
        <v>0</v>
      </c>
      <c r="J14" s="1">
        <f t="shared" si="1"/>
        <v>0</v>
      </c>
      <c r="K14" s="1">
        <v>0.85</v>
      </c>
    </row>
    <row r="15" spans="1:13">
      <c r="A15" s="44" t="s">
        <v>2</v>
      </c>
      <c r="B15" s="1">
        <v>2</v>
      </c>
      <c r="C15" s="1">
        <f>G15*$G$41</f>
        <v>20782.5</v>
      </c>
      <c r="D15" s="21">
        <f t="shared" si="3"/>
        <v>41565</v>
      </c>
      <c r="G15" s="1">
        <v>24450</v>
      </c>
      <c r="H15">
        <v>0.83</v>
      </c>
      <c r="I15" s="1">
        <f t="shared" si="0"/>
        <v>20293.5</v>
      </c>
      <c r="J15" s="1">
        <f t="shared" si="1"/>
        <v>40587</v>
      </c>
      <c r="K15" s="1">
        <v>0.85</v>
      </c>
      <c r="M15" s="1">
        <f t="shared" si="2"/>
        <v>0</v>
      </c>
    </row>
    <row r="16" spans="1:13">
      <c r="H16">
        <v>0.83</v>
      </c>
      <c r="I16" s="1">
        <f t="shared" si="0"/>
        <v>0</v>
      </c>
      <c r="J16" s="1">
        <f t="shared" si="1"/>
        <v>0</v>
      </c>
      <c r="K16" s="1">
        <v>0.85</v>
      </c>
    </row>
    <row r="17" spans="1:13" ht="291.75" customHeight="1">
      <c r="A17" s="43" t="s">
        <v>191</v>
      </c>
      <c r="H17">
        <v>0.83</v>
      </c>
      <c r="I17" s="1">
        <f t="shared" si="0"/>
        <v>0</v>
      </c>
      <c r="J17" s="1">
        <f t="shared" si="1"/>
        <v>0</v>
      </c>
      <c r="K17" s="1">
        <v>0.85</v>
      </c>
    </row>
    <row r="18" spans="1:13">
      <c r="A18" s="43"/>
      <c r="H18">
        <v>0.83</v>
      </c>
      <c r="I18" s="1">
        <f t="shared" si="0"/>
        <v>0</v>
      </c>
      <c r="J18" s="1">
        <f t="shared" si="1"/>
        <v>0</v>
      </c>
      <c r="K18" s="1">
        <v>0.85</v>
      </c>
    </row>
    <row r="19" spans="1:13">
      <c r="A19" s="43" t="s">
        <v>2</v>
      </c>
      <c r="B19" s="1">
        <v>2</v>
      </c>
      <c r="C19" s="1">
        <f>G19*$G$41</f>
        <v>3145</v>
      </c>
      <c r="D19" s="21">
        <f t="shared" si="3"/>
        <v>6290</v>
      </c>
      <c r="G19" s="1">
        <v>3700</v>
      </c>
      <c r="H19">
        <v>0.83</v>
      </c>
      <c r="I19" s="1">
        <f t="shared" si="0"/>
        <v>3071</v>
      </c>
      <c r="J19" s="1">
        <f t="shared" si="1"/>
        <v>6142</v>
      </c>
      <c r="K19" s="1">
        <v>0.85</v>
      </c>
      <c r="M19" s="1">
        <f t="shared" si="2"/>
        <v>0</v>
      </c>
    </row>
    <row r="20" spans="1:13">
      <c r="A20" s="43"/>
      <c r="H20">
        <v>0.83</v>
      </c>
      <c r="I20" s="1">
        <f t="shared" si="0"/>
        <v>0</v>
      </c>
      <c r="J20" s="1">
        <f t="shared" si="1"/>
        <v>0</v>
      </c>
      <c r="K20" s="1">
        <v>0.85</v>
      </c>
    </row>
    <row r="21" spans="1:13" ht="195">
      <c r="A21" s="43" t="s">
        <v>192</v>
      </c>
      <c r="H21">
        <v>0.83</v>
      </c>
      <c r="I21" s="1">
        <f t="shared" si="0"/>
        <v>0</v>
      </c>
      <c r="J21" s="1">
        <f t="shared" si="1"/>
        <v>0</v>
      </c>
      <c r="K21" s="1">
        <v>0.85</v>
      </c>
    </row>
    <row r="22" spans="1:13">
      <c r="A22" s="43"/>
      <c r="H22">
        <v>0.83</v>
      </c>
      <c r="I22" s="1">
        <f t="shared" si="0"/>
        <v>0</v>
      </c>
      <c r="J22" s="1">
        <f t="shared" si="1"/>
        <v>0</v>
      </c>
      <c r="K22" s="1">
        <v>0.85</v>
      </c>
    </row>
    <row r="23" spans="1:13">
      <c r="A23" s="43" t="s">
        <v>2</v>
      </c>
      <c r="B23" s="1">
        <v>1</v>
      </c>
      <c r="C23" s="1">
        <f>G23*$G$41</f>
        <v>3782.5</v>
      </c>
      <c r="D23" s="21">
        <f t="shared" si="3"/>
        <v>3782.5</v>
      </c>
      <c r="G23" s="1">
        <v>4450</v>
      </c>
      <c r="H23">
        <v>0.83</v>
      </c>
      <c r="I23" s="1">
        <f t="shared" si="0"/>
        <v>3693.5</v>
      </c>
      <c r="J23" s="1">
        <f t="shared" si="1"/>
        <v>3693.5</v>
      </c>
      <c r="K23" s="1">
        <v>0.85</v>
      </c>
      <c r="M23" s="1">
        <f t="shared" si="2"/>
        <v>0</v>
      </c>
    </row>
    <row r="24" spans="1:13">
      <c r="A24" s="43"/>
      <c r="H24">
        <v>0.83</v>
      </c>
      <c r="I24" s="1">
        <f t="shared" si="0"/>
        <v>0</v>
      </c>
      <c r="J24" s="1">
        <f t="shared" si="1"/>
        <v>0</v>
      </c>
      <c r="K24" s="1">
        <v>0.85</v>
      </c>
    </row>
    <row r="25" spans="1:13" ht="165">
      <c r="A25" s="43" t="s">
        <v>193</v>
      </c>
      <c r="H25">
        <v>0.83</v>
      </c>
      <c r="I25" s="1">
        <f t="shared" si="0"/>
        <v>0</v>
      </c>
      <c r="J25" s="1">
        <f t="shared" si="1"/>
        <v>0</v>
      </c>
      <c r="K25" s="1">
        <v>0.85</v>
      </c>
    </row>
    <row r="26" spans="1:13">
      <c r="A26" s="43"/>
      <c r="H26">
        <v>0.83</v>
      </c>
      <c r="I26" s="1">
        <f t="shared" si="0"/>
        <v>0</v>
      </c>
      <c r="J26" s="1">
        <f t="shared" si="1"/>
        <v>0</v>
      </c>
      <c r="K26" s="1">
        <v>0.85</v>
      </c>
    </row>
    <row r="27" spans="1:13">
      <c r="A27" s="43" t="s">
        <v>2</v>
      </c>
      <c r="B27" s="1">
        <v>1</v>
      </c>
      <c r="C27" s="1">
        <f>G27*$G$41</f>
        <v>4292.5</v>
      </c>
      <c r="D27" s="21">
        <f t="shared" si="3"/>
        <v>4292.5</v>
      </c>
      <c r="G27" s="1">
        <v>5050</v>
      </c>
      <c r="H27">
        <v>0.83</v>
      </c>
      <c r="I27" s="1">
        <f t="shared" si="0"/>
        <v>4191.5</v>
      </c>
      <c r="J27" s="1">
        <f t="shared" si="1"/>
        <v>4191.5</v>
      </c>
      <c r="K27" s="1">
        <v>0.85</v>
      </c>
      <c r="M27" s="1">
        <f t="shared" si="2"/>
        <v>0</v>
      </c>
    </row>
    <row r="28" spans="1:13">
      <c r="A28" s="43"/>
      <c r="H28">
        <v>0.83</v>
      </c>
      <c r="I28" s="1">
        <f t="shared" si="0"/>
        <v>0</v>
      </c>
      <c r="J28" s="1">
        <f t="shared" si="1"/>
        <v>0</v>
      </c>
      <c r="K28" s="1">
        <v>0.85</v>
      </c>
    </row>
    <row r="29" spans="1:13" ht="180">
      <c r="A29" s="43" t="s">
        <v>194</v>
      </c>
      <c r="H29">
        <v>0.83</v>
      </c>
      <c r="I29" s="1">
        <f t="shared" si="0"/>
        <v>0</v>
      </c>
      <c r="J29" s="1">
        <f t="shared" si="1"/>
        <v>0</v>
      </c>
      <c r="K29" s="1">
        <v>0.85</v>
      </c>
    </row>
    <row r="30" spans="1:13">
      <c r="H30">
        <v>0.83</v>
      </c>
      <c r="I30" s="1">
        <f t="shared" si="0"/>
        <v>0</v>
      </c>
      <c r="J30" s="1">
        <f t="shared" si="1"/>
        <v>0</v>
      </c>
      <c r="K30" s="1">
        <v>0.85</v>
      </c>
    </row>
    <row r="31" spans="1:13">
      <c r="A31" s="44" t="s">
        <v>2</v>
      </c>
      <c r="B31" s="1">
        <v>1</v>
      </c>
      <c r="C31" s="1">
        <f>G31*$G$41</f>
        <v>10965</v>
      </c>
      <c r="D31" s="21">
        <f t="shared" si="3"/>
        <v>10965</v>
      </c>
      <c r="G31" s="1">
        <v>12900</v>
      </c>
      <c r="H31">
        <v>0.83</v>
      </c>
      <c r="I31" s="1">
        <f t="shared" si="0"/>
        <v>10707</v>
      </c>
      <c r="J31" s="1">
        <f t="shared" si="1"/>
        <v>10707</v>
      </c>
      <c r="K31" s="1">
        <v>0.85</v>
      </c>
      <c r="M31" s="1">
        <f t="shared" si="2"/>
        <v>0</v>
      </c>
    </row>
    <row r="32" spans="1:13">
      <c r="H32">
        <v>0.83</v>
      </c>
      <c r="I32" s="1">
        <f t="shared" si="0"/>
        <v>0</v>
      </c>
      <c r="J32" s="1">
        <f t="shared" si="1"/>
        <v>0</v>
      </c>
      <c r="K32" s="1">
        <v>0.85</v>
      </c>
    </row>
    <row r="33" spans="1:13" ht="90">
      <c r="A33" s="44" t="s">
        <v>195</v>
      </c>
      <c r="H33">
        <v>0.83</v>
      </c>
      <c r="I33" s="1">
        <f t="shared" si="0"/>
        <v>0</v>
      </c>
      <c r="J33" s="1">
        <f t="shared" si="1"/>
        <v>0</v>
      </c>
      <c r="K33" s="1">
        <v>0.85</v>
      </c>
    </row>
    <row r="34" spans="1:13">
      <c r="H34">
        <v>0.83</v>
      </c>
      <c r="I34" s="1">
        <f t="shared" si="0"/>
        <v>0</v>
      </c>
      <c r="J34" s="1">
        <f t="shared" si="1"/>
        <v>0</v>
      </c>
      <c r="K34" s="1">
        <v>0.85</v>
      </c>
    </row>
    <row r="35" spans="1:13">
      <c r="A35" s="44" t="s">
        <v>2</v>
      </c>
      <c r="B35" s="1">
        <v>1</v>
      </c>
      <c r="C35" s="1">
        <f>G35*$G$41</f>
        <v>4652.8999999999996</v>
      </c>
      <c r="D35" s="21">
        <f t="shared" si="3"/>
        <v>4652.8999999999996</v>
      </c>
      <c r="G35" s="1">
        <v>5474</v>
      </c>
      <c r="H35">
        <v>0.83</v>
      </c>
      <c r="I35" s="1">
        <f t="shared" si="0"/>
        <v>4543.42</v>
      </c>
      <c r="J35" s="1">
        <f t="shared" si="1"/>
        <v>4543.42</v>
      </c>
      <c r="K35" s="1">
        <v>0.85</v>
      </c>
      <c r="M35" s="1">
        <f t="shared" si="2"/>
        <v>0</v>
      </c>
    </row>
    <row r="36" spans="1:13">
      <c r="H36">
        <v>0.83</v>
      </c>
      <c r="I36" s="1">
        <f t="shared" si="0"/>
        <v>0</v>
      </c>
      <c r="J36" s="1">
        <f t="shared" si="1"/>
        <v>0</v>
      </c>
      <c r="K36" s="1">
        <v>0.85</v>
      </c>
    </row>
    <row r="37" spans="1:13" ht="45">
      <c r="A37" s="44" t="s">
        <v>196</v>
      </c>
      <c r="H37">
        <v>0.83</v>
      </c>
      <c r="I37" s="1">
        <f t="shared" si="0"/>
        <v>0</v>
      </c>
      <c r="J37" s="1">
        <f t="shared" si="1"/>
        <v>0</v>
      </c>
      <c r="K37" s="1">
        <v>0.85</v>
      </c>
    </row>
    <row r="38" spans="1:13">
      <c r="H38">
        <v>0.83</v>
      </c>
      <c r="I38" s="1">
        <f t="shared" si="0"/>
        <v>0</v>
      </c>
      <c r="J38" s="1">
        <f t="shared" si="1"/>
        <v>0</v>
      </c>
      <c r="K38" s="1">
        <v>0.85</v>
      </c>
    </row>
    <row r="39" spans="1:13">
      <c r="A39" s="44" t="s">
        <v>2</v>
      </c>
      <c r="B39" s="1">
        <v>1</v>
      </c>
      <c r="C39" s="1">
        <f>G39*$G$41</f>
        <v>16906.5</v>
      </c>
      <c r="D39" s="21">
        <f t="shared" si="3"/>
        <v>16906.5</v>
      </c>
      <c r="G39" s="1">
        <v>19890</v>
      </c>
      <c r="H39">
        <v>0.83</v>
      </c>
      <c r="I39" s="1">
        <f t="shared" si="0"/>
        <v>16508.7</v>
      </c>
      <c r="J39" s="1">
        <f t="shared" si="1"/>
        <v>16508.7</v>
      </c>
      <c r="K39" s="1">
        <v>0.85</v>
      </c>
      <c r="M39" s="1">
        <f t="shared" si="2"/>
        <v>0</v>
      </c>
    </row>
    <row r="41" spans="1:13">
      <c r="A41" s="41" t="s">
        <v>258</v>
      </c>
      <c r="B41" s="7"/>
      <c r="C41" s="7"/>
      <c r="D41" s="39">
        <f>D39+D35+D31+D27+D23+D19+D15+D11+D9+D6</f>
        <v>391096.9</v>
      </c>
      <c r="E41" s="7"/>
      <c r="F41" s="7"/>
      <c r="G41" s="40">
        <v>0.85</v>
      </c>
      <c r="H41" s="6"/>
      <c r="I41" s="7"/>
      <c r="J41" s="7">
        <f>SUM(J6:J40)</f>
        <v>381894.62</v>
      </c>
      <c r="K41" s="7"/>
      <c r="L41" s="7"/>
      <c r="M41" s="7"/>
    </row>
    <row r="42" spans="1:13" ht="23.25">
      <c r="M42" s="129">
        <f>SUM(M6:M41)</f>
        <v>0</v>
      </c>
    </row>
    <row r="45" spans="1:13">
      <c r="A45" s="43"/>
      <c r="J45" s="1">
        <v>324610.43</v>
      </c>
    </row>
    <row r="46" spans="1:13">
      <c r="J46" s="1">
        <f>J45/J41</f>
        <v>0.85000000785557017</v>
      </c>
    </row>
    <row r="144" spans="2:2">
      <c r="B144" s="31"/>
    </row>
  </sheetData>
  <mergeCells count="1">
    <mergeCell ref="L4:M4"/>
  </mergeCells>
  <pageMargins left="0.7" right="0.7" top="0.75" bottom="0.75" header="0.3" footer="0.3"/>
  <pageSetup paperSize="9" scale="70" orientation="portrait" r:id="rId1"/>
  <headerFooter>
    <oddFooter>&amp;R&amp;P/&amp;N</oddFooter>
  </headerFooter>
  <rowBreaks count="2" manualBreakCount="2">
    <brk id="13" max="16383" man="1"/>
    <brk id="16" max="16383" man="1"/>
  </rowBreaks>
  <colBreaks count="1" manualBreakCount="1">
    <brk id="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34" sqref="K3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5</vt:i4>
      </vt:variant>
    </vt:vector>
  </HeadingPairs>
  <TitlesOfParts>
    <vt:vector size="12" baseType="lpstr">
      <vt:lpstr>Rekapitulacija</vt:lpstr>
      <vt:lpstr>Građevinski</vt:lpstr>
      <vt:lpstr>Hidroinstalacije</vt:lpstr>
      <vt:lpstr>Vanjsko uređenje</vt:lpstr>
      <vt:lpstr>Elektroinstalacije</vt:lpstr>
      <vt:lpstr>Oprema</vt:lpstr>
      <vt:lpstr>Sheet2</vt:lpstr>
      <vt:lpstr>Elektroinstalacije!Podrucje_ispisa</vt:lpstr>
      <vt:lpstr>Građevinski!Podrucje_ispisa</vt:lpstr>
      <vt:lpstr>Hidroinstalacije!Podrucje_ispisa</vt:lpstr>
      <vt:lpstr>Rekapitulacija!Podrucje_ispisa</vt:lpstr>
      <vt:lpstr>'Vanjsko uređenje'!Podrucje_ispisa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2017-12-18T11:24:39Z</dcterms:modified>
</cp:coreProperties>
</file>