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Dokumenti\2024\Konsolidirani financijski izvještaj od I-XI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7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E303" i="9" s="1"/>
  <c r="B303" i="9" s="1"/>
  <c r="F303" i="9"/>
  <c r="H302" i="9"/>
  <c r="G302" i="9"/>
  <c r="F302" i="9"/>
  <c r="E302" i="9"/>
  <c r="B302" i="9" s="1"/>
  <c r="H301" i="9"/>
  <c r="G301" i="9"/>
  <c r="E301" i="9" s="1"/>
  <c r="B301" i="9" s="1"/>
  <c r="F301" i="9"/>
  <c r="H300" i="9"/>
  <c r="G300" i="9"/>
  <c r="E300" i="9" s="1"/>
  <c r="B300" i="9" s="1"/>
  <c r="F300" i="9"/>
  <c r="H299" i="9"/>
  <c r="G299" i="9"/>
  <c r="F299" i="9"/>
  <c r="E299" i="9"/>
  <c r="B299" i="9" s="1"/>
  <c r="H298" i="9"/>
  <c r="G298" i="9"/>
  <c r="F298" i="9"/>
  <c r="E298" i="9"/>
  <c r="B298" i="9" s="1"/>
  <c r="H297" i="9"/>
  <c r="G297" i="9"/>
  <c r="E297" i="9" s="1"/>
  <c r="B297" i="9" s="1"/>
  <c r="F297" i="9"/>
  <c r="H296" i="9"/>
  <c r="G296" i="9"/>
  <c r="E296" i="9" s="1"/>
  <c r="B296" i="9" s="1"/>
  <c r="F296" i="9"/>
  <c r="H295" i="9"/>
  <c r="G295" i="9"/>
  <c r="F295" i="9"/>
  <c r="E295" i="9"/>
  <c r="B295" i="9" s="1"/>
  <c r="H294" i="9"/>
  <c r="G294" i="9"/>
  <c r="F294" i="9"/>
  <c r="E294" i="9"/>
  <c r="B294" i="9" s="1"/>
  <c r="H293" i="9"/>
  <c r="G293" i="9"/>
  <c r="E293" i="9" s="1"/>
  <c r="B293" i="9" s="1"/>
  <c r="F293" i="9"/>
  <c r="H292" i="9"/>
  <c r="G292" i="9"/>
  <c r="E292" i="9" s="1"/>
  <c r="B292" i="9" s="1"/>
  <c r="F292" i="9"/>
  <c r="F291" i="9"/>
  <c r="F290" i="9"/>
  <c r="H289" i="9"/>
  <c r="G289" i="9"/>
  <c r="E289" i="9" s="1"/>
  <c r="B289" i="9" s="1"/>
  <c r="F289" i="9"/>
  <c r="H288" i="9"/>
  <c r="G288" i="9"/>
  <c r="E288" i="9" s="1"/>
  <c r="B288" i="9" s="1"/>
  <c r="F288" i="9"/>
  <c r="H287" i="9"/>
  <c r="G287" i="9"/>
  <c r="F287" i="9"/>
  <c r="E287" i="9"/>
  <c r="B287" i="9" s="1"/>
  <c r="H286" i="9"/>
  <c r="G286" i="9"/>
  <c r="F286" i="9"/>
  <c r="E286" i="9"/>
  <c r="B286" i="9" s="1"/>
  <c r="F285" i="9"/>
  <c r="H284" i="9"/>
  <c r="G284" i="9"/>
  <c r="E284" i="9" s="1"/>
  <c r="B284" i="9" s="1"/>
  <c r="F284" i="9"/>
  <c r="H283" i="9"/>
  <c r="G283" i="9"/>
  <c r="E283" i="9" s="1"/>
  <c r="B283" i="9" s="1"/>
  <c r="F283" i="9"/>
  <c r="H282" i="9"/>
  <c r="G282" i="9"/>
  <c r="F282" i="9"/>
  <c r="E282" i="9"/>
  <c r="B282" i="9" s="1"/>
  <c r="F281" i="9"/>
  <c r="F280" i="9"/>
  <c r="F279" i="9"/>
  <c r="F278" i="9"/>
  <c r="F277" i="9" s="1"/>
  <c r="F276" i="9"/>
  <c r="L275" i="9"/>
  <c r="H275" i="9"/>
  <c r="F275" i="9"/>
  <c r="F274" i="9"/>
  <c r="I273" i="9"/>
  <c r="H273" i="9"/>
  <c r="E273" i="9" s="1"/>
  <c r="B273" i="9" s="1"/>
  <c r="F273" i="9"/>
  <c r="E272" i="9"/>
  <c r="M271" i="9"/>
  <c r="L271" i="9"/>
  <c r="F271" i="9"/>
  <c r="E271" i="9"/>
  <c r="B271" i="9" s="1"/>
  <c r="M270" i="9"/>
  <c r="L270" i="9"/>
  <c r="F270" i="9" s="1"/>
  <c r="E270" i="9"/>
  <c r="B270" i="9" s="1"/>
  <c r="M269" i="9"/>
  <c r="L269" i="9"/>
  <c r="F269" i="9" s="1"/>
  <c r="B269" i="9" s="1"/>
  <c r="E269" i="9"/>
  <c r="M268" i="9"/>
  <c r="L268" i="9"/>
  <c r="F268" i="9" s="1"/>
  <c r="E268" i="9"/>
  <c r="M267" i="9"/>
  <c r="L267" i="9"/>
  <c r="F267" i="9"/>
  <c r="E267" i="9"/>
  <c r="B267" i="9" s="1"/>
  <c r="M266" i="9"/>
  <c r="L266" i="9"/>
  <c r="F266" i="9" s="1"/>
  <c r="E266" i="9"/>
  <c r="M265" i="9"/>
  <c r="L265" i="9"/>
  <c r="F265" i="9" s="1"/>
  <c r="B265" i="9" s="1"/>
  <c r="E265" i="9"/>
  <c r="M264" i="9"/>
  <c r="L264" i="9"/>
  <c r="F264" i="9" s="1"/>
  <c r="E264" i="9"/>
  <c r="B264" i="9" s="1"/>
  <c r="M263" i="9"/>
  <c r="L263" i="9"/>
  <c r="F263" i="9"/>
  <c r="E263" i="9"/>
  <c r="B263" i="9" s="1"/>
  <c r="M262" i="9"/>
  <c r="L262" i="9"/>
  <c r="F262" i="9" s="1"/>
  <c r="E262" i="9"/>
  <c r="M261" i="9"/>
  <c r="L261" i="9"/>
  <c r="F261" i="9" s="1"/>
  <c r="B261" i="9" s="1"/>
  <c r="E261" i="9"/>
  <c r="M260" i="9"/>
  <c r="L260" i="9"/>
  <c r="F260" i="9" s="1"/>
  <c r="E260" i="9"/>
  <c r="B260" i="9" s="1"/>
  <c r="M259" i="9"/>
  <c r="L259" i="9"/>
  <c r="F259" i="9"/>
  <c r="E259" i="9"/>
  <c r="B259" i="9" s="1"/>
  <c r="M258" i="9"/>
  <c r="L258" i="9"/>
  <c r="F258" i="9" s="1"/>
  <c r="E258" i="9"/>
  <c r="B258" i="9" s="1"/>
  <c r="M257" i="9"/>
  <c r="L257" i="9"/>
  <c r="F257" i="9" s="1"/>
  <c r="B257" i="9" s="1"/>
  <c r="E257" i="9"/>
  <c r="M256" i="9"/>
  <c r="L256" i="9"/>
  <c r="F256" i="9" s="1"/>
  <c r="E256" i="9"/>
  <c r="M255" i="9"/>
  <c r="L255" i="9"/>
  <c r="F255" i="9"/>
  <c r="E255" i="9"/>
  <c r="B255" i="9" s="1"/>
  <c r="M254" i="9"/>
  <c r="L254" i="9"/>
  <c r="F254" i="9" s="1"/>
  <c r="E254" i="9"/>
  <c r="B254" i="9" s="1"/>
  <c r="M253" i="9"/>
  <c r="L253" i="9"/>
  <c r="F253" i="9" s="1"/>
  <c r="B253" i="9" s="1"/>
  <c r="E253" i="9"/>
  <c r="M252" i="9"/>
  <c r="L252" i="9"/>
  <c r="F252" i="9" s="1"/>
  <c r="E252" i="9"/>
  <c r="M251" i="9"/>
  <c r="L251" i="9"/>
  <c r="F251" i="9"/>
  <c r="E251" i="9"/>
  <c r="B251" i="9" s="1"/>
  <c r="M250" i="9"/>
  <c r="L250" i="9"/>
  <c r="F250" i="9" s="1"/>
  <c r="E250" i="9"/>
  <c r="M249" i="9"/>
  <c r="L249" i="9"/>
  <c r="F249" i="9" s="1"/>
  <c r="B249" i="9" s="1"/>
  <c r="E249" i="9"/>
  <c r="M248" i="9"/>
  <c r="L248" i="9"/>
  <c r="F248" i="9" s="1"/>
  <c r="E248" i="9"/>
  <c r="B248" i="9" s="1"/>
  <c r="M247" i="9"/>
  <c r="L247" i="9"/>
  <c r="F247" i="9"/>
  <c r="B247" i="9" s="1"/>
  <c r="E247" i="9"/>
  <c r="M246" i="9"/>
  <c r="L246" i="9"/>
  <c r="F246" i="9" s="1"/>
  <c r="E246" i="9"/>
  <c r="M245" i="9"/>
  <c r="F245" i="9" s="1"/>
  <c r="B245" i="9" s="1"/>
  <c r="L245" i="9"/>
  <c r="E245" i="9"/>
  <c r="M244" i="9"/>
  <c r="L244" i="9"/>
  <c r="F244" i="9" s="1"/>
  <c r="E244" i="9"/>
  <c r="B244" i="9" s="1"/>
  <c r="M243" i="9"/>
  <c r="L243" i="9"/>
  <c r="F243" i="9"/>
  <c r="E243" i="9"/>
  <c r="B243" i="9"/>
  <c r="M242" i="9"/>
  <c r="L242" i="9"/>
  <c r="F242" i="9" s="1"/>
  <c r="E242" i="9"/>
  <c r="B242" i="9" s="1"/>
  <c r="M241" i="9"/>
  <c r="L241" i="9"/>
  <c r="F241" i="9"/>
  <c r="B241" i="9" s="1"/>
  <c r="E241" i="9"/>
  <c r="M240" i="9"/>
  <c r="L240" i="9"/>
  <c r="F240" i="9" s="1"/>
  <c r="E240" i="9"/>
  <c r="B240" i="9" s="1"/>
  <c r="M239" i="9"/>
  <c r="F239" i="9" s="1"/>
  <c r="B239" i="9" s="1"/>
  <c r="L239" i="9"/>
  <c r="E239" i="9"/>
  <c r="M238" i="9"/>
  <c r="L238" i="9"/>
  <c r="F238" i="9" s="1"/>
  <c r="E238" i="9"/>
  <c r="M237" i="9"/>
  <c r="L237" i="9"/>
  <c r="F237" i="9"/>
  <c r="B237" i="9" s="1"/>
  <c r="E237" i="9"/>
  <c r="M236" i="9"/>
  <c r="L236" i="9"/>
  <c r="F236" i="9" s="1"/>
  <c r="E236" i="9"/>
  <c r="B236" i="9" s="1"/>
  <c r="M235" i="9"/>
  <c r="F235" i="9" s="1"/>
  <c r="B235" i="9" s="1"/>
  <c r="L235" i="9"/>
  <c r="E235" i="9"/>
  <c r="M234" i="9"/>
  <c r="L234" i="9"/>
  <c r="F234" i="9" s="1"/>
  <c r="E234" i="9"/>
  <c r="M233" i="9"/>
  <c r="L233" i="9"/>
  <c r="F233" i="9"/>
  <c r="B233" i="9" s="1"/>
  <c r="E233" i="9"/>
  <c r="M232" i="9"/>
  <c r="L232" i="9"/>
  <c r="F232" i="9" s="1"/>
  <c r="B232" i="9" s="1"/>
  <c r="E232" i="9"/>
  <c r="M231" i="9"/>
  <c r="F231" i="9" s="1"/>
  <c r="B231" i="9" s="1"/>
  <c r="L231" i="9"/>
  <c r="E231" i="9"/>
  <c r="M230" i="9"/>
  <c r="L230" i="9"/>
  <c r="F230" i="9"/>
  <c r="E230" i="9"/>
  <c r="B230" i="9" s="1"/>
  <c r="M229" i="9"/>
  <c r="L229" i="9"/>
  <c r="F229" i="9"/>
  <c r="B229" i="9" s="1"/>
  <c r="E229" i="9"/>
  <c r="M228" i="9"/>
  <c r="L228" i="9"/>
  <c r="F228" i="9" s="1"/>
  <c r="B228" i="9" s="1"/>
  <c r="E228" i="9"/>
  <c r="M227" i="9"/>
  <c r="F227" i="9" s="1"/>
  <c r="B227" i="9" s="1"/>
  <c r="L227" i="9"/>
  <c r="E227" i="9"/>
  <c r="M226" i="9"/>
  <c r="L226" i="9"/>
  <c r="F226" i="9"/>
  <c r="E226" i="9"/>
  <c r="B226" i="9" s="1"/>
  <c r="M225" i="9"/>
  <c r="L225" i="9"/>
  <c r="F225" i="9"/>
  <c r="B225" i="9" s="1"/>
  <c r="E225" i="9"/>
  <c r="M224" i="9"/>
  <c r="L224" i="9"/>
  <c r="F224" i="9" s="1"/>
  <c r="B224" i="9" s="1"/>
  <c r="E224" i="9"/>
  <c r="M223" i="9"/>
  <c r="L223" i="9"/>
  <c r="F223" i="9" s="1"/>
  <c r="B223" i="9" s="1"/>
  <c r="E223" i="9"/>
  <c r="M222" i="9"/>
  <c r="L222" i="9"/>
  <c r="F222" i="9"/>
  <c r="E222" i="9"/>
  <c r="B222" i="9" s="1"/>
  <c r="M221" i="9"/>
  <c r="L221" i="9"/>
  <c r="F221" i="9"/>
  <c r="B221" i="9" s="1"/>
  <c r="E221" i="9"/>
  <c r="M220" i="9"/>
  <c r="L220" i="9"/>
  <c r="F220" i="9" s="1"/>
  <c r="B220" i="9" s="1"/>
  <c r="E220" i="9"/>
  <c r="M219" i="9"/>
  <c r="F219" i="9" s="1"/>
  <c r="B219" i="9" s="1"/>
  <c r="L219" i="9"/>
  <c r="E219" i="9"/>
  <c r="M218" i="9"/>
  <c r="L218" i="9"/>
  <c r="F218" i="9" s="1"/>
  <c r="E218" i="9"/>
  <c r="M217" i="9"/>
  <c r="L217" i="9"/>
  <c r="F217" i="9"/>
  <c r="B217" i="9" s="1"/>
  <c r="E217" i="9"/>
  <c r="M216" i="9"/>
  <c r="L216" i="9"/>
  <c r="F216" i="9" s="1"/>
  <c r="B216" i="9" s="1"/>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E117" i="9" s="1"/>
  <c r="G117" i="9"/>
  <c r="F117" i="9"/>
  <c r="H116" i="9"/>
  <c r="G116" i="9"/>
  <c r="E116" i="9" s="1"/>
  <c r="B116" i="9" s="1"/>
  <c r="F116" i="9"/>
  <c r="H115" i="9"/>
  <c r="G115" i="9"/>
  <c r="E115" i="9" s="1"/>
  <c r="B115" i="9" s="1"/>
  <c r="F115" i="9"/>
  <c r="H114" i="9"/>
  <c r="G114" i="9"/>
  <c r="F114" i="9"/>
  <c r="E114" i="9"/>
  <c r="B114" i="9" s="1"/>
  <c r="H113" i="9"/>
  <c r="G113" i="9"/>
  <c r="F113" i="9"/>
  <c r="E113" i="9"/>
  <c r="H112" i="9"/>
  <c r="G112" i="9"/>
  <c r="E112" i="9" s="1"/>
  <c r="B112" i="9" s="1"/>
  <c r="F112" i="9"/>
  <c r="H111" i="9"/>
  <c r="G111" i="9"/>
  <c r="F111" i="9"/>
  <c r="H110" i="9"/>
  <c r="G110" i="9"/>
  <c r="F110" i="9"/>
  <c r="E110" i="9"/>
  <c r="B110" i="9" s="1"/>
  <c r="H109" i="9"/>
  <c r="G109" i="9"/>
  <c r="E109" i="9" s="1"/>
  <c r="F109" i="9"/>
  <c r="H108" i="9"/>
  <c r="G108" i="9"/>
  <c r="E108" i="9" s="1"/>
  <c r="B108" i="9" s="1"/>
  <c r="F108" i="9"/>
  <c r="H107" i="9"/>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F97" i="9"/>
  <c r="B97" i="9" s="1"/>
  <c r="E97" i="9"/>
  <c r="H96" i="9"/>
  <c r="G96" i="9"/>
  <c r="E96" i="9" s="1"/>
  <c r="B96" i="9" s="1"/>
  <c r="F96" i="9"/>
  <c r="H95" i="9"/>
  <c r="G95" i="9"/>
  <c r="E95" i="9" s="1"/>
  <c r="B95" i="9" s="1"/>
  <c r="F95" i="9"/>
  <c r="H94" i="9"/>
  <c r="G94" i="9"/>
  <c r="F94" i="9"/>
  <c r="E94" i="9"/>
  <c r="B94" i="9" s="1"/>
  <c r="H93" i="9"/>
  <c r="E93" i="9" s="1"/>
  <c r="G93" i="9"/>
  <c r="F93" i="9"/>
  <c r="H92" i="9"/>
  <c r="G92" i="9"/>
  <c r="E92" i="9" s="1"/>
  <c r="B92" i="9" s="1"/>
  <c r="F92" i="9"/>
  <c r="H91" i="9"/>
  <c r="G91" i="9"/>
  <c r="E91" i="9" s="1"/>
  <c r="F91" i="9"/>
  <c r="B91" i="9"/>
  <c r="H90" i="9"/>
  <c r="G90" i="9"/>
  <c r="F90" i="9"/>
  <c r="E90" i="9"/>
  <c r="B90" i="9" s="1"/>
  <c r="H89" i="9"/>
  <c r="E89" i="9" s="1"/>
  <c r="G89" i="9"/>
  <c r="F89" i="9"/>
  <c r="H88" i="9"/>
  <c r="G88" i="9"/>
  <c r="E88" i="9" s="1"/>
  <c r="B88" i="9" s="1"/>
  <c r="F88" i="9"/>
  <c r="H87" i="9"/>
  <c r="G87" i="9"/>
  <c r="E87" i="9" s="1"/>
  <c r="B87" i="9" s="1"/>
  <c r="F87" i="9"/>
  <c r="H86" i="9"/>
  <c r="G86" i="9"/>
  <c r="F86" i="9"/>
  <c r="E86" i="9"/>
  <c r="B86" i="9" s="1"/>
  <c r="H85" i="9"/>
  <c r="E85" i="9" s="1"/>
  <c r="G85" i="9"/>
  <c r="F85" i="9"/>
  <c r="H84" i="9"/>
  <c r="G84" i="9"/>
  <c r="E84" i="9" s="1"/>
  <c r="B84" i="9" s="1"/>
  <c r="F84" i="9"/>
  <c r="H83" i="9"/>
  <c r="G83" i="9"/>
  <c r="E83" i="9" s="1"/>
  <c r="F83" i="9"/>
  <c r="B83" i="9"/>
  <c r="H82" i="9"/>
  <c r="G82" i="9"/>
  <c r="F82" i="9"/>
  <c r="E82" i="9"/>
  <c r="B82" i="9" s="1"/>
  <c r="H81" i="9"/>
  <c r="G81" i="9"/>
  <c r="F81" i="9"/>
  <c r="E81" i="9"/>
  <c r="B81" i="9" s="1"/>
  <c r="H80" i="9"/>
  <c r="G80" i="9"/>
  <c r="E80" i="9" s="1"/>
  <c r="B80" i="9" s="1"/>
  <c r="F80" i="9"/>
  <c r="H79" i="9"/>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F71" i="9"/>
  <c r="H70" i="9"/>
  <c r="G70" i="9"/>
  <c r="F70" i="9"/>
  <c r="E70" i="9"/>
  <c r="B70" i="9" s="1"/>
  <c r="H69" i="9"/>
  <c r="G69" i="9"/>
  <c r="F69" i="9"/>
  <c r="E69" i="9"/>
  <c r="H68" i="9"/>
  <c r="G68" i="9"/>
  <c r="E68" i="9" s="1"/>
  <c r="B68" i="9" s="1"/>
  <c r="F68" i="9"/>
  <c r="H67" i="9"/>
  <c r="G67" i="9"/>
  <c r="E67" i="9" s="1"/>
  <c r="F67" i="9"/>
  <c r="B67" i="9"/>
  <c r="H66" i="9"/>
  <c r="G66" i="9"/>
  <c r="F66" i="9"/>
  <c r="E66" i="9"/>
  <c r="B66" i="9" s="1"/>
  <c r="H65" i="9"/>
  <c r="E65" i="9" s="1"/>
  <c r="G65" i="9"/>
  <c r="F65" i="9"/>
  <c r="H64" i="9"/>
  <c r="G64" i="9"/>
  <c r="E64" i="9" s="1"/>
  <c r="B64" i="9" s="1"/>
  <c r="F64" i="9"/>
  <c r="H63" i="9"/>
  <c r="G63" i="9"/>
  <c r="E63" i="9" s="1"/>
  <c r="B63" i="9" s="1"/>
  <c r="F63" i="9"/>
  <c r="H62" i="9"/>
  <c r="G62" i="9"/>
  <c r="F62" i="9"/>
  <c r="E62" i="9"/>
  <c r="B62" i="9" s="1"/>
  <c r="H61" i="9"/>
  <c r="G61" i="9"/>
  <c r="F61" i="9"/>
  <c r="E61" i="9"/>
  <c r="H60" i="9"/>
  <c r="G60" i="9"/>
  <c r="E60" i="9" s="1"/>
  <c r="B60" i="9" s="1"/>
  <c r="F60" i="9"/>
  <c r="H59" i="9"/>
  <c r="G59" i="9"/>
  <c r="F59" i="9"/>
  <c r="H58" i="9"/>
  <c r="G58" i="9"/>
  <c r="F58" i="9"/>
  <c r="E58" i="9"/>
  <c r="B58" i="9" s="1"/>
  <c r="H57" i="9"/>
  <c r="G57" i="9"/>
  <c r="F57" i="9"/>
  <c r="E57" i="9"/>
  <c r="H56" i="9"/>
  <c r="G56" i="9"/>
  <c r="E56" i="9" s="1"/>
  <c r="B56" i="9" s="1"/>
  <c r="F56" i="9"/>
  <c r="H55" i="9"/>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H44" i="9"/>
  <c r="G44" i="9"/>
  <c r="E44" i="9" s="1"/>
  <c r="B44" i="9" s="1"/>
  <c r="F44" i="9"/>
  <c r="H43" i="9"/>
  <c r="G43" i="9"/>
  <c r="E43" i="9" s="1"/>
  <c r="B43" i="9" s="1"/>
  <c r="F43" i="9"/>
  <c r="H42" i="9"/>
  <c r="G42" i="9"/>
  <c r="F42" i="9"/>
  <c r="E42" i="9"/>
  <c r="B42" i="9" s="1"/>
  <c r="H41" i="9"/>
  <c r="G41" i="9"/>
  <c r="F41" i="9"/>
  <c r="E41" i="9"/>
  <c r="H40" i="9"/>
  <c r="G40" i="9"/>
  <c r="E40" i="9" s="1"/>
  <c r="B40" i="9" s="1"/>
  <c r="F40" i="9"/>
  <c r="H39" i="9"/>
  <c r="E39" i="9" s="1"/>
  <c r="G39" i="9"/>
  <c r="F39" i="9"/>
  <c r="B39" i="9"/>
  <c r="H38" i="9"/>
  <c r="G38" i="9"/>
  <c r="F38" i="9"/>
  <c r="E38" i="9"/>
  <c r="B38" i="9" s="1"/>
  <c r="H37" i="9"/>
  <c r="G37" i="9"/>
  <c r="F37" i="9"/>
  <c r="B37" i="9" s="1"/>
  <c r="E37" i="9"/>
  <c r="H36" i="9"/>
  <c r="G36" i="9"/>
  <c r="E36" i="9" s="1"/>
  <c r="B36" i="9" s="1"/>
  <c r="F36" i="9"/>
  <c r="H35" i="9"/>
  <c r="G35" i="9"/>
  <c r="F35" i="9"/>
  <c r="H34" i="9"/>
  <c r="G34" i="9"/>
  <c r="F34" i="9"/>
  <c r="E34" i="9"/>
  <c r="B34" i="9" s="1"/>
  <c r="H33" i="9"/>
  <c r="G33" i="9"/>
  <c r="E33" i="9" s="1"/>
  <c r="B33" i="9" s="1"/>
  <c r="F33" i="9"/>
  <c r="H32" i="9"/>
  <c r="G32" i="9"/>
  <c r="E32" i="9" s="1"/>
  <c r="B32" i="9" s="1"/>
  <c r="F32" i="9"/>
  <c r="H31" i="9"/>
  <c r="G31" i="9"/>
  <c r="F31" i="9"/>
  <c r="E31" i="9"/>
  <c r="B31" i="9" s="1"/>
  <c r="H30" i="9"/>
  <c r="G30" i="9"/>
  <c r="F30" i="9"/>
  <c r="E30" i="9"/>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50" i="8"/>
  <c r="D49" i="8"/>
  <c r="D43" i="8" s="1"/>
  <c r="D44" i="8"/>
  <c r="D36" i="8"/>
  <c r="D26" i="8"/>
  <c r="D24" i="8" s="1"/>
  <c r="D18" i="8"/>
  <c r="D8" i="8"/>
  <c r="D6" i="8"/>
  <c r="E44" i="7"/>
  <c r="D44" i="7"/>
  <c r="E39" i="7"/>
  <c r="E38" i="7" s="1"/>
  <c r="I31" i="3" s="1"/>
  <c r="D39" i="7"/>
  <c r="D38" i="7" s="1"/>
  <c r="H31" i="3" s="1"/>
  <c r="E30" i="7"/>
  <c r="D30" i="7"/>
  <c r="E23" i="7"/>
  <c r="E22" i="7" s="1"/>
  <c r="D23" i="7"/>
  <c r="D22" i="7"/>
  <c r="H30" i="3" s="1"/>
  <c r="E14" i="7"/>
  <c r="D14" i="7"/>
  <c r="E7" i="7"/>
  <c r="D7" i="7"/>
  <c r="D6" i="7" s="1"/>
  <c r="E6" i="7"/>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D180" i="5"/>
  <c r="D177" i="5" s="1"/>
  <c r="G308" i="9"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E134" i="5"/>
  <c r="F134" i="5" s="1"/>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E87" i="5"/>
  <c r="D87" i="5"/>
  <c r="F86" i="5"/>
  <c r="F85" i="5"/>
  <c r="F84" i="5"/>
  <c r="F83" i="5"/>
  <c r="F82" i="5"/>
  <c r="F81" i="5"/>
  <c r="F80" i="5"/>
  <c r="E79" i="5"/>
  <c r="D79" i="5"/>
  <c r="D78" i="5" s="1"/>
  <c r="F78" i="5"/>
  <c r="E78" i="5"/>
  <c r="F77" i="5"/>
  <c r="F76" i="5"/>
  <c r="F75" i="5"/>
  <c r="F74" i="5"/>
  <c r="F73" i="5"/>
  <c r="F72" i="5"/>
  <c r="F71" i="5"/>
  <c r="E70" i="5"/>
  <c r="E69" i="5" s="1"/>
  <c r="D70" i="5"/>
  <c r="D69" i="5"/>
  <c r="D68" i="5" s="1"/>
  <c r="H21" i="3"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F418" i="4"/>
  <c r="E418" i="4"/>
  <c r="D418" i="4"/>
  <c r="E417" i="4"/>
  <c r="D417" i="4"/>
  <c r="F417" i="4" s="1"/>
  <c r="E416" i="4"/>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D163" i="4"/>
  <c r="F162" i="4"/>
  <c r="F161" i="4"/>
  <c r="F160" i="4"/>
  <c r="F159" i="4"/>
  <c r="E159" i="4"/>
  <c r="D159" i="4"/>
  <c r="F158" i="4"/>
  <c r="F157" i="4"/>
  <c r="F156" i="4"/>
  <c r="F155" i="4"/>
  <c r="F154" i="4"/>
  <c r="F153" i="4"/>
  <c r="E153" i="4"/>
  <c r="D153" i="4"/>
  <c r="D152" i="4" s="1"/>
  <c r="F152" i="4" s="1"/>
  <c r="E152" i="4"/>
  <c r="F150" i="4"/>
  <c r="F149" i="4"/>
  <c r="F148" i="4"/>
  <c r="F147" i="4"/>
  <c r="F146" i="4"/>
  <c r="F145" i="4"/>
  <c r="F144" i="4"/>
  <c r="F143" i="4"/>
  <c r="F142" i="4"/>
  <c r="F141" i="4"/>
  <c r="F140" i="4"/>
  <c r="E140" i="4"/>
  <c r="D140" i="4"/>
  <c r="E139" i="4"/>
  <c r="D139" i="4"/>
  <c r="F139" i="4" s="1"/>
  <c r="F138" i="4"/>
  <c r="F137" i="4"/>
  <c r="F136" i="4"/>
  <c r="F135" i="4"/>
  <c r="E134" i="4"/>
  <c r="E133" i="4" s="1"/>
  <c r="D134" i="4"/>
  <c r="F134" i="4" s="1"/>
  <c r="F133" i="4"/>
  <c r="D133" i="4"/>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F83" i="4"/>
  <c r="E83" i="4"/>
  <c r="D83" i="4"/>
  <c r="D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E50" i="4" s="1"/>
  <c r="E6" i="4" s="1"/>
  <c r="D54" i="4"/>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F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G1580" i="1"/>
  <c r="C1580" i="1"/>
  <c r="H1579" i="1"/>
  <c r="C1579" i="1"/>
  <c r="G1579" i="1" s="1"/>
  <c r="G1578" i="1"/>
  <c r="C1578" i="1"/>
  <c r="H1578" i="1" s="1"/>
  <c r="C1577" i="1"/>
  <c r="G1577" i="1" s="1"/>
  <c r="H1576" i="1"/>
  <c r="G1576" i="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G1560" i="1"/>
  <c r="C1560" i="1"/>
  <c r="H1560" i="1" s="1"/>
  <c r="C1559" i="1"/>
  <c r="H1558" i="1"/>
  <c r="C1558" i="1"/>
  <c r="G1558" i="1" s="1"/>
  <c r="H1557" i="1"/>
  <c r="G1557" i="1"/>
  <c r="C1557" i="1"/>
  <c r="G1556" i="1"/>
  <c r="C1556" i="1"/>
  <c r="H1556" i="1" s="1"/>
  <c r="C1555" i="1"/>
  <c r="H1554" i="1"/>
  <c r="C1554" i="1"/>
  <c r="G1554" i="1" s="1"/>
  <c r="H1553" i="1"/>
  <c r="G1553" i="1"/>
  <c r="C1553" i="1"/>
  <c r="G1552" i="1"/>
  <c r="C1552" i="1"/>
  <c r="H1552" i="1" s="1"/>
  <c r="C1551" i="1"/>
  <c r="H1550" i="1"/>
  <c r="C1550" i="1"/>
  <c r="G1550" i="1" s="1"/>
  <c r="H1549" i="1"/>
  <c r="G1549" i="1"/>
  <c r="C1549" i="1"/>
  <c r="G1548" i="1"/>
  <c r="C1548" i="1"/>
  <c r="H1548" i="1" s="1"/>
  <c r="C1547" i="1"/>
  <c r="H1546" i="1"/>
  <c r="C1546" i="1"/>
  <c r="G1546" i="1" s="1"/>
  <c r="H1545" i="1"/>
  <c r="G1545" i="1"/>
  <c r="C1545" i="1"/>
  <c r="G1544" i="1"/>
  <c r="C1544" i="1"/>
  <c r="H1544" i="1" s="1"/>
  <c r="C1543" i="1"/>
  <c r="H1542" i="1"/>
  <c r="C1542" i="1"/>
  <c r="G1542" i="1" s="1"/>
  <c r="H1541" i="1"/>
  <c r="G1541" i="1"/>
  <c r="C1541" i="1"/>
  <c r="G1540" i="1"/>
  <c r="C1540" i="1"/>
  <c r="H1540" i="1" s="1"/>
  <c r="C1539" i="1"/>
  <c r="H1538" i="1"/>
  <c r="C1538" i="1"/>
  <c r="G1538" i="1" s="1"/>
  <c r="H1537" i="1"/>
  <c r="G1537" i="1"/>
  <c r="C1537" i="1"/>
  <c r="G1536" i="1"/>
  <c r="C1536" i="1"/>
  <c r="H1536" i="1" s="1"/>
  <c r="C1535" i="1"/>
  <c r="H1534" i="1"/>
  <c r="C1534" i="1"/>
  <c r="G1534" i="1" s="1"/>
  <c r="H1533" i="1"/>
  <c r="G1533" i="1"/>
  <c r="C1533" i="1"/>
  <c r="G1532" i="1"/>
  <c r="C1532" i="1"/>
  <c r="H1532" i="1" s="1"/>
  <c r="C1531" i="1"/>
  <c r="H1530" i="1"/>
  <c r="C1530" i="1"/>
  <c r="G1530" i="1" s="1"/>
  <c r="H1529" i="1"/>
  <c r="G1529" i="1"/>
  <c r="C1529" i="1"/>
  <c r="G1528" i="1"/>
  <c r="C1528" i="1"/>
  <c r="H1528" i="1" s="1"/>
  <c r="C1527" i="1"/>
  <c r="H1526" i="1"/>
  <c r="C1526" i="1"/>
  <c r="G1526" i="1" s="1"/>
  <c r="H1525" i="1"/>
  <c r="G1525" i="1"/>
  <c r="C1525" i="1"/>
  <c r="G1524" i="1"/>
  <c r="C1524" i="1"/>
  <c r="H1524" i="1" s="1"/>
  <c r="C1523" i="1"/>
  <c r="H1522" i="1"/>
  <c r="C1522" i="1"/>
  <c r="G1522" i="1" s="1"/>
  <c r="H1521" i="1"/>
  <c r="G1521" i="1"/>
  <c r="C1521" i="1"/>
  <c r="G1520" i="1"/>
  <c r="C1520" i="1"/>
  <c r="H1520" i="1" s="1"/>
  <c r="C1519" i="1"/>
  <c r="G1516" i="1"/>
  <c r="C1516" i="1"/>
  <c r="H1516" i="1" s="1"/>
  <c r="C1515" i="1"/>
  <c r="H1514" i="1"/>
  <c r="C1514" i="1"/>
  <c r="G1514" i="1" s="1"/>
  <c r="H1513" i="1"/>
  <c r="G1513" i="1"/>
  <c r="C1513" i="1"/>
  <c r="G1512" i="1"/>
  <c r="C1512" i="1"/>
  <c r="H1512" i="1" s="1"/>
  <c r="C1511" i="1"/>
  <c r="H1510" i="1"/>
  <c r="C1510" i="1"/>
  <c r="G1510" i="1" s="1"/>
  <c r="H1509" i="1"/>
  <c r="G1509" i="1"/>
  <c r="C1509" i="1"/>
  <c r="G1508" i="1"/>
  <c r="C1508" i="1"/>
  <c r="H1508" i="1" s="1"/>
  <c r="C1507" i="1"/>
  <c r="H1506" i="1"/>
  <c r="C1506" i="1"/>
  <c r="G1506" i="1" s="1"/>
  <c r="H1505" i="1"/>
  <c r="G1505" i="1"/>
  <c r="C1505" i="1"/>
  <c r="G1504" i="1"/>
  <c r="C1504" i="1"/>
  <c r="H1504" i="1" s="1"/>
  <c r="C1503" i="1"/>
  <c r="H1502" i="1"/>
  <c r="C1502" i="1"/>
  <c r="G1502" i="1" s="1"/>
  <c r="H1501" i="1"/>
  <c r="G1501" i="1"/>
  <c r="C1501" i="1"/>
  <c r="C1500" i="1"/>
  <c r="H1500" i="1" s="1"/>
  <c r="C1499" i="1"/>
  <c r="H1498" i="1"/>
  <c r="C1498" i="1"/>
  <c r="G1498" i="1" s="1"/>
  <c r="H1497" i="1"/>
  <c r="G1497" i="1"/>
  <c r="C1497" i="1"/>
  <c r="C1496" i="1"/>
  <c r="H1496" i="1" s="1"/>
  <c r="C1495" i="1"/>
  <c r="H1494" i="1"/>
  <c r="C1494" i="1"/>
  <c r="G1494" i="1" s="1"/>
  <c r="H1493" i="1"/>
  <c r="G1493" i="1"/>
  <c r="C1493" i="1"/>
  <c r="C1492" i="1"/>
  <c r="H1492" i="1" s="1"/>
  <c r="C1491" i="1"/>
  <c r="H1490" i="1"/>
  <c r="C1490" i="1"/>
  <c r="G1490" i="1" s="1"/>
  <c r="H1489" i="1"/>
  <c r="G1489" i="1"/>
  <c r="C1489" i="1"/>
  <c r="C1488" i="1"/>
  <c r="H1488" i="1" s="1"/>
  <c r="C1487" i="1"/>
  <c r="H1486" i="1"/>
  <c r="C1486" i="1"/>
  <c r="G1486" i="1" s="1"/>
  <c r="H1485" i="1"/>
  <c r="G1485" i="1"/>
  <c r="C1485" i="1"/>
  <c r="C1484" i="1"/>
  <c r="H1484" i="1" s="1"/>
  <c r="C1483" i="1"/>
  <c r="H1482" i="1"/>
  <c r="C1482" i="1"/>
  <c r="G1482" i="1" s="1"/>
  <c r="H1481" i="1"/>
  <c r="G1481" i="1"/>
  <c r="C1481" i="1"/>
  <c r="C1480" i="1"/>
  <c r="H1479" i="1"/>
  <c r="G1479" i="1"/>
  <c r="D1479" i="1"/>
  <c r="C1479" i="1"/>
  <c r="J1479" i="1" s="1"/>
  <c r="J1478" i="1"/>
  <c r="D1478" i="1"/>
  <c r="C1478" i="1"/>
  <c r="H1477" i="1"/>
  <c r="G1477" i="1"/>
  <c r="D1477" i="1"/>
  <c r="C1477" i="1"/>
  <c r="J1477" i="1" s="1"/>
  <c r="J1476" i="1"/>
  <c r="D1476" i="1"/>
  <c r="C1476" i="1"/>
  <c r="D1475" i="1"/>
  <c r="C1475" i="1"/>
  <c r="H1474" i="1"/>
  <c r="G1474" i="1"/>
  <c r="I1474" i="1" s="1"/>
  <c r="D1474" i="1"/>
  <c r="C1474" i="1"/>
  <c r="J1474" i="1" s="1"/>
  <c r="I1473" i="1"/>
  <c r="G1473" i="1"/>
  <c r="D1473" i="1"/>
  <c r="C1473" i="1"/>
  <c r="H1473" i="1" s="1"/>
  <c r="D1472" i="1"/>
  <c r="C1472" i="1"/>
  <c r="J1472" i="1" s="1"/>
  <c r="D1471" i="1"/>
  <c r="C1471" i="1"/>
  <c r="G1471" i="1" s="1"/>
  <c r="D1470" i="1"/>
  <c r="C1470" i="1"/>
  <c r="H1470" i="1" s="1"/>
  <c r="C1469" i="1"/>
  <c r="D1468" i="1"/>
  <c r="C1468" i="1"/>
  <c r="J1468" i="1" s="1"/>
  <c r="D1467" i="1"/>
  <c r="C1467" i="1"/>
  <c r="G1467" i="1" s="1"/>
  <c r="H1466" i="1"/>
  <c r="G1466" i="1"/>
  <c r="I1466" i="1" s="1"/>
  <c r="D1466" i="1"/>
  <c r="C1466" i="1"/>
  <c r="J1466" i="1" s="1"/>
  <c r="I1465" i="1"/>
  <c r="G1465" i="1"/>
  <c r="D1465" i="1"/>
  <c r="C1465" i="1"/>
  <c r="H1465" i="1" s="1"/>
  <c r="D1464" i="1"/>
  <c r="C1464" i="1"/>
  <c r="J1464" i="1" s="1"/>
  <c r="D1463" i="1"/>
  <c r="C1463" i="1"/>
  <c r="G1463" i="1" s="1"/>
  <c r="H1462" i="1"/>
  <c r="G1462" i="1"/>
  <c r="I1462" i="1" s="1"/>
  <c r="D1462" i="1"/>
  <c r="C1462" i="1"/>
  <c r="J1462" i="1" s="1"/>
  <c r="H1461" i="1"/>
  <c r="G1461" i="1"/>
  <c r="D1461" i="1"/>
  <c r="C1461" i="1"/>
  <c r="I1460" i="1"/>
  <c r="G1460" i="1"/>
  <c r="D1460" i="1"/>
  <c r="C1460" i="1"/>
  <c r="H1460" i="1" s="1"/>
  <c r="D1459" i="1"/>
  <c r="C1459" i="1"/>
  <c r="J1459" i="1" s="1"/>
  <c r="D1458" i="1"/>
  <c r="C1458" i="1"/>
  <c r="G1458" i="1" s="1"/>
  <c r="H1457" i="1"/>
  <c r="G1457" i="1"/>
  <c r="I1457" i="1" s="1"/>
  <c r="D1457" i="1"/>
  <c r="C1457" i="1"/>
  <c r="J1457" i="1" s="1"/>
  <c r="I1456" i="1"/>
  <c r="G1456" i="1"/>
  <c r="D1456" i="1"/>
  <c r="C1456" i="1"/>
  <c r="H1456" i="1" s="1"/>
  <c r="D1455" i="1"/>
  <c r="C1455" i="1"/>
  <c r="J1455" i="1" s="1"/>
  <c r="D1454" i="1"/>
  <c r="C1454" i="1"/>
  <c r="H1454" i="1" s="1"/>
  <c r="C1453" i="1"/>
  <c r="D1452" i="1"/>
  <c r="C1452" i="1"/>
  <c r="H1452" i="1" s="1"/>
  <c r="D1451" i="1"/>
  <c r="C1451" i="1"/>
  <c r="J1451" i="1" s="1"/>
  <c r="G1450" i="1"/>
  <c r="D1450" i="1"/>
  <c r="C1450" i="1"/>
  <c r="H1449" i="1"/>
  <c r="G1449" i="1"/>
  <c r="I1449" i="1" s="1"/>
  <c r="D1449" i="1"/>
  <c r="C1449" i="1"/>
  <c r="J1449" i="1" s="1"/>
  <c r="D1448" i="1"/>
  <c r="C1448" i="1"/>
  <c r="H1448" i="1" s="1"/>
  <c r="D1447" i="1"/>
  <c r="C1447" i="1"/>
  <c r="J1447" i="1" s="1"/>
  <c r="G1446" i="1"/>
  <c r="D1446" i="1"/>
  <c r="C1446" i="1"/>
  <c r="G1445" i="1"/>
  <c r="D1445" i="1"/>
  <c r="H1445" i="1" s="1"/>
  <c r="C1445" i="1"/>
  <c r="I1444" i="1"/>
  <c r="H1444" i="1"/>
  <c r="D1444" i="1"/>
  <c r="C1444" i="1"/>
  <c r="G1444" i="1" s="1"/>
  <c r="J1443" i="1"/>
  <c r="H1443" i="1"/>
  <c r="D1443" i="1"/>
  <c r="G1443" i="1" s="1"/>
  <c r="I1443" i="1" s="1"/>
  <c r="C1443" i="1"/>
  <c r="D1442" i="1"/>
  <c r="C1442" i="1"/>
  <c r="H1442" i="1" s="1"/>
  <c r="G1441" i="1"/>
  <c r="D1441" i="1"/>
  <c r="J1441" i="1" s="1"/>
  <c r="C1441" i="1"/>
  <c r="I1440" i="1"/>
  <c r="H1440" i="1"/>
  <c r="D1440" i="1"/>
  <c r="C1440" i="1"/>
  <c r="G1440" i="1" s="1"/>
  <c r="J1439" i="1"/>
  <c r="H1439" i="1"/>
  <c r="D1439" i="1"/>
  <c r="G1439" i="1" s="1"/>
  <c r="I1439" i="1" s="1"/>
  <c r="C1439" i="1"/>
  <c r="H1438" i="1"/>
  <c r="D1438" i="1"/>
  <c r="G1438" i="1" s="1"/>
  <c r="C1438" i="1"/>
  <c r="H1437" i="1"/>
  <c r="D1437" i="1"/>
  <c r="G1437" i="1" s="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D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H1389" i="1" s="1"/>
  <c r="C1389" i="1"/>
  <c r="D1388" i="1"/>
  <c r="H1388" i="1" s="1"/>
  <c r="C1388" i="1"/>
  <c r="D1387" i="1"/>
  <c r="H1387" i="1" s="1"/>
  <c r="C1387" i="1"/>
  <c r="D1386" i="1"/>
  <c r="H1386" i="1" s="1"/>
  <c r="C1386" i="1"/>
  <c r="D1385" i="1"/>
  <c r="H1385" i="1" s="1"/>
  <c r="C1385" i="1"/>
  <c r="D1384" i="1"/>
  <c r="H1384" i="1" s="1"/>
  <c r="C1384" i="1"/>
  <c r="D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D1221" i="1"/>
  <c r="C1221" i="1"/>
  <c r="G1220" i="1"/>
  <c r="D1220" i="1"/>
  <c r="H1220" i="1" s="1"/>
  <c r="C1220" i="1"/>
  <c r="D1219" i="1"/>
  <c r="H1219" i="1" s="1"/>
  <c r="C1219" i="1"/>
  <c r="G1218" i="1"/>
  <c r="D1218" i="1"/>
  <c r="H1218" i="1" s="1"/>
  <c r="C1218" i="1"/>
  <c r="D1217" i="1"/>
  <c r="C1217" i="1"/>
  <c r="G1216" i="1"/>
  <c r="D1216" i="1"/>
  <c r="H1216" i="1" s="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G1150" i="1"/>
  <c r="D1150" i="1"/>
  <c r="H1150" i="1" s="1"/>
  <c r="C1150" i="1"/>
  <c r="D1149" i="1"/>
  <c r="H1149" i="1" s="1"/>
  <c r="C1149" i="1"/>
  <c r="G1148" i="1"/>
  <c r="D1148" i="1"/>
  <c r="H1148" i="1" s="1"/>
  <c r="C1148" i="1"/>
  <c r="D1147" i="1"/>
  <c r="C1147" i="1"/>
  <c r="G1146" i="1"/>
  <c r="D1146" i="1"/>
  <c r="H1146" i="1" s="1"/>
  <c r="C1146" i="1"/>
  <c r="D1145" i="1"/>
  <c r="H1145" i="1" s="1"/>
  <c r="C1145" i="1"/>
  <c r="G1144" i="1"/>
  <c r="D1144" i="1"/>
  <c r="H1144" i="1" s="1"/>
  <c r="C1144" i="1"/>
  <c r="D1143" i="1"/>
  <c r="C1143" i="1"/>
  <c r="G1142" i="1"/>
  <c r="D1142" i="1"/>
  <c r="H1142" i="1" s="1"/>
  <c r="C1142" i="1"/>
  <c r="D1141" i="1"/>
  <c r="H1141" i="1" s="1"/>
  <c r="C1141" i="1"/>
  <c r="G1140" i="1"/>
  <c r="D1140" i="1"/>
  <c r="H1140" i="1" s="1"/>
  <c r="C1140" i="1"/>
  <c r="D1139" i="1"/>
  <c r="C1139" i="1"/>
  <c r="G1138" i="1"/>
  <c r="D1138" i="1"/>
  <c r="H1138" i="1" s="1"/>
  <c r="C1138" i="1"/>
  <c r="D1137" i="1"/>
  <c r="H1137" i="1" s="1"/>
  <c r="C1137" i="1"/>
  <c r="G1136" i="1"/>
  <c r="D1136" i="1"/>
  <c r="H1136" i="1" s="1"/>
  <c r="C1136" i="1"/>
  <c r="D1135" i="1"/>
  <c r="C1135" i="1"/>
  <c r="G1134" i="1"/>
  <c r="D1134" i="1"/>
  <c r="H1134" i="1" s="1"/>
  <c r="C1134" i="1"/>
  <c r="D1133" i="1"/>
  <c r="H1133" i="1" s="1"/>
  <c r="C1133" i="1"/>
  <c r="G1132" i="1"/>
  <c r="D1132" i="1"/>
  <c r="H1132" i="1" s="1"/>
  <c r="C1132" i="1"/>
  <c r="D1131" i="1"/>
  <c r="C1131" i="1"/>
  <c r="G1130" i="1"/>
  <c r="D1130" i="1"/>
  <c r="H1130" i="1" s="1"/>
  <c r="C1130" i="1"/>
  <c r="D1129" i="1"/>
  <c r="H1129" i="1" s="1"/>
  <c r="C1129" i="1"/>
  <c r="G1128" i="1"/>
  <c r="D1128" i="1"/>
  <c r="H1128" i="1" s="1"/>
  <c r="C1128" i="1"/>
  <c r="D1127" i="1"/>
  <c r="C1127" i="1"/>
  <c r="G1126" i="1"/>
  <c r="D1126" i="1"/>
  <c r="H1126" i="1" s="1"/>
  <c r="C1126" i="1"/>
  <c r="D1125" i="1"/>
  <c r="H1125" i="1" s="1"/>
  <c r="C1125" i="1"/>
  <c r="G1124" i="1"/>
  <c r="D1124" i="1"/>
  <c r="H1124" i="1" s="1"/>
  <c r="C1124" i="1"/>
  <c r="D1123" i="1"/>
  <c r="C1123" i="1"/>
  <c r="G1122" i="1"/>
  <c r="D1122" i="1"/>
  <c r="H1122" i="1" s="1"/>
  <c r="C1122" i="1"/>
  <c r="D1121" i="1"/>
  <c r="H1121" i="1" s="1"/>
  <c r="C1121" i="1"/>
  <c r="G1120" i="1"/>
  <c r="D1120" i="1"/>
  <c r="H1120" i="1" s="1"/>
  <c r="C1120" i="1"/>
  <c r="D1119" i="1"/>
  <c r="C1119" i="1"/>
  <c r="G1118" i="1"/>
  <c r="D1118" i="1"/>
  <c r="H1118" i="1" s="1"/>
  <c r="C1118" i="1"/>
  <c r="D1117" i="1"/>
  <c r="H1117" i="1" s="1"/>
  <c r="C1117" i="1"/>
  <c r="G1116" i="1"/>
  <c r="D1116" i="1"/>
  <c r="H1116" i="1" s="1"/>
  <c r="C1116" i="1"/>
  <c r="D1115" i="1"/>
  <c r="C1115" i="1"/>
  <c r="G1114" i="1"/>
  <c r="D1114" i="1"/>
  <c r="H1114" i="1" s="1"/>
  <c r="C1114" i="1"/>
  <c r="D1113" i="1"/>
  <c r="H1113" i="1" s="1"/>
  <c r="C1113" i="1"/>
  <c r="G1112" i="1"/>
  <c r="D1112" i="1"/>
  <c r="H1112" i="1" s="1"/>
  <c r="C1112" i="1"/>
  <c r="D1111" i="1"/>
  <c r="C1111" i="1"/>
  <c r="G1110" i="1"/>
  <c r="D1110" i="1"/>
  <c r="H1110" i="1" s="1"/>
  <c r="C1110" i="1"/>
  <c r="D1109" i="1"/>
  <c r="H1109" i="1" s="1"/>
  <c r="C1109" i="1"/>
  <c r="G1108" i="1"/>
  <c r="D1108" i="1"/>
  <c r="H1108" i="1" s="1"/>
  <c r="C1108" i="1"/>
  <c r="D1107" i="1"/>
  <c r="C1107" i="1"/>
  <c r="G1106" i="1"/>
  <c r="D1106" i="1"/>
  <c r="H1106" i="1" s="1"/>
  <c r="C1106" i="1"/>
  <c r="D1105" i="1"/>
  <c r="H1105" i="1" s="1"/>
  <c r="C1105" i="1"/>
  <c r="G1104" i="1"/>
  <c r="D1104" i="1"/>
  <c r="H1104" i="1" s="1"/>
  <c r="C1104" i="1"/>
  <c r="D1103" i="1"/>
  <c r="C1103" i="1"/>
  <c r="G1102" i="1"/>
  <c r="D1102" i="1"/>
  <c r="H1102" i="1" s="1"/>
  <c r="C1102" i="1"/>
  <c r="D1101" i="1"/>
  <c r="H1101" i="1" s="1"/>
  <c r="C1101" i="1"/>
  <c r="G1100" i="1"/>
  <c r="D1100" i="1"/>
  <c r="H1100" i="1" s="1"/>
  <c r="C1100" i="1"/>
  <c r="D1099" i="1"/>
  <c r="C1099" i="1"/>
  <c r="G1098" i="1"/>
  <c r="D1098" i="1"/>
  <c r="H1098" i="1" s="1"/>
  <c r="C1098" i="1"/>
  <c r="D1097" i="1"/>
  <c r="H1097" i="1" s="1"/>
  <c r="C1097" i="1"/>
  <c r="G1096" i="1"/>
  <c r="D1096" i="1"/>
  <c r="H1096" i="1" s="1"/>
  <c r="C1096" i="1"/>
  <c r="D1095" i="1"/>
  <c r="C1095" i="1"/>
  <c r="G1094" i="1"/>
  <c r="D1094" i="1"/>
  <c r="H1094" i="1" s="1"/>
  <c r="C1094" i="1"/>
  <c r="D1093" i="1"/>
  <c r="H1093" i="1" s="1"/>
  <c r="C1093" i="1"/>
  <c r="G1092" i="1"/>
  <c r="D1092" i="1"/>
  <c r="H1092" i="1" s="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H991" i="1"/>
  <c r="G991" i="1"/>
  <c r="D991" i="1"/>
  <c r="C991" i="1"/>
  <c r="D990" i="1"/>
  <c r="D989" i="1"/>
  <c r="C989" i="1"/>
  <c r="G988" i="1"/>
  <c r="D988" i="1"/>
  <c r="H988" i="1" s="1"/>
  <c r="C988" i="1"/>
  <c r="D987" i="1"/>
  <c r="H987" i="1" s="1"/>
  <c r="C987" i="1"/>
  <c r="D986" i="1"/>
  <c r="H986" i="1" s="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G963" i="1"/>
  <c r="D963" i="1"/>
  <c r="H963" i="1" s="1"/>
  <c r="C963" i="1"/>
  <c r="D962" i="1"/>
  <c r="H962" i="1" s="1"/>
  <c r="C962" i="1"/>
  <c r="D961" i="1"/>
  <c r="H961" i="1" s="1"/>
  <c r="C961" i="1"/>
  <c r="G960" i="1"/>
  <c r="D960" i="1"/>
  <c r="H960" i="1" s="1"/>
  <c r="C960" i="1"/>
  <c r="G959" i="1"/>
  <c r="D959" i="1"/>
  <c r="H959" i="1" s="1"/>
  <c r="C959" i="1"/>
  <c r="D958" i="1"/>
  <c r="H958" i="1" s="1"/>
  <c r="C958" i="1"/>
  <c r="D957" i="1"/>
  <c r="H957" i="1" s="1"/>
  <c r="C957" i="1"/>
  <c r="G956" i="1"/>
  <c r="D956" i="1"/>
  <c r="H956" i="1" s="1"/>
  <c r="C956" i="1"/>
  <c r="G955" i="1"/>
  <c r="D955" i="1"/>
  <c r="H955" i="1" s="1"/>
  <c r="C955" i="1"/>
  <c r="D954" i="1"/>
  <c r="H954" i="1" s="1"/>
  <c r="C954" i="1"/>
  <c r="D953" i="1"/>
  <c r="H953" i="1" s="1"/>
  <c r="C953" i="1"/>
  <c r="G952" i="1"/>
  <c r="D952" i="1"/>
  <c r="H952" i="1" s="1"/>
  <c r="C952" i="1"/>
  <c r="G951" i="1"/>
  <c r="D951" i="1"/>
  <c r="H951" i="1" s="1"/>
  <c r="C951" i="1"/>
  <c r="D950" i="1"/>
  <c r="H950" i="1" s="1"/>
  <c r="C950" i="1"/>
  <c r="D949" i="1"/>
  <c r="H949" i="1" s="1"/>
  <c r="C949" i="1"/>
  <c r="G948" i="1"/>
  <c r="D948" i="1"/>
  <c r="H948" i="1" s="1"/>
  <c r="C948" i="1"/>
  <c r="G947" i="1"/>
  <c r="D947" i="1"/>
  <c r="H947" i="1" s="1"/>
  <c r="C947" i="1"/>
  <c r="D946" i="1"/>
  <c r="H946" i="1" s="1"/>
  <c r="C946" i="1"/>
  <c r="D945" i="1"/>
  <c r="H945" i="1" s="1"/>
  <c r="C945" i="1"/>
  <c r="G944" i="1"/>
  <c r="D944" i="1"/>
  <c r="H944" i="1" s="1"/>
  <c r="C944" i="1"/>
  <c r="G943" i="1"/>
  <c r="D943" i="1"/>
  <c r="H943" i="1" s="1"/>
  <c r="C943" i="1"/>
  <c r="D942" i="1"/>
  <c r="H942" i="1" s="1"/>
  <c r="C942" i="1"/>
  <c r="D941" i="1"/>
  <c r="H941" i="1" s="1"/>
  <c r="C941" i="1"/>
  <c r="G940" i="1"/>
  <c r="D940" i="1"/>
  <c r="H940" i="1" s="1"/>
  <c r="C940" i="1"/>
  <c r="G939" i="1"/>
  <c r="D939" i="1"/>
  <c r="H939" i="1" s="1"/>
  <c r="C939" i="1"/>
  <c r="D938" i="1"/>
  <c r="H938" i="1" s="1"/>
  <c r="C938" i="1"/>
  <c r="D937" i="1"/>
  <c r="H937" i="1" s="1"/>
  <c r="C937" i="1"/>
  <c r="G936" i="1"/>
  <c r="D936" i="1"/>
  <c r="H936" i="1" s="1"/>
  <c r="C936" i="1"/>
  <c r="G935" i="1"/>
  <c r="D935" i="1"/>
  <c r="H935" i="1" s="1"/>
  <c r="C935" i="1"/>
  <c r="D934" i="1"/>
  <c r="H934" i="1" s="1"/>
  <c r="C934" i="1"/>
  <c r="D933" i="1"/>
  <c r="H933" i="1" s="1"/>
  <c r="C933" i="1"/>
  <c r="G932" i="1"/>
  <c r="D932" i="1"/>
  <c r="H932" i="1" s="1"/>
  <c r="C932" i="1"/>
  <c r="G931" i="1"/>
  <c r="D931" i="1"/>
  <c r="H931" i="1" s="1"/>
  <c r="C931" i="1"/>
  <c r="D930" i="1"/>
  <c r="H930" i="1" s="1"/>
  <c r="C930" i="1"/>
  <c r="D929" i="1"/>
  <c r="H929" i="1" s="1"/>
  <c r="C929" i="1"/>
  <c r="G928" i="1"/>
  <c r="D928" i="1"/>
  <c r="H928" i="1" s="1"/>
  <c r="C928" i="1"/>
  <c r="G927" i="1"/>
  <c r="D927" i="1"/>
  <c r="H927" i="1" s="1"/>
  <c r="C927" i="1"/>
  <c r="D926" i="1"/>
  <c r="H926" i="1" s="1"/>
  <c r="C926" i="1"/>
  <c r="D925" i="1"/>
  <c r="H925" i="1" s="1"/>
  <c r="C925" i="1"/>
  <c r="G924" i="1"/>
  <c r="D924" i="1"/>
  <c r="H924" i="1" s="1"/>
  <c r="C924" i="1"/>
  <c r="G923" i="1"/>
  <c r="D923" i="1"/>
  <c r="H923" i="1" s="1"/>
  <c r="C923" i="1"/>
  <c r="D922" i="1"/>
  <c r="H922" i="1" s="1"/>
  <c r="C922" i="1"/>
  <c r="D921" i="1"/>
  <c r="H921" i="1" s="1"/>
  <c r="C921" i="1"/>
  <c r="G920" i="1"/>
  <c r="D920" i="1"/>
  <c r="H920" i="1" s="1"/>
  <c r="C920" i="1"/>
  <c r="G919" i="1"/>
  <c r="D919" i="1"/>
  <c r="H919" i="1" s="1"/>
  <c r="C919" i="1"/>
  <c r="D918" i="1"/>
  <c r="H918" i="1" s="1"/>
  <c r="C918" i="1"/>
  <c r="D917" i="1"/>
  <c r="H917" i="1" s="1"/>
  <c r="C917" i="1"/>
  <c r="G916" i="1"/>
  <c r="D916" i="1"/>
  <c r="H916" i="1" s="1"/>
  <c r="C916" i="1"/>
  <c r="G915" i="1"/>
  <c r="D915" i="1"/>
  <c r="H915" i="1" s="1"/>
  <c r="C915" i="1"/>
  <c r="D914" i="1"/>
  <c r="H914" i="1" s="1"/>
  <c r="C914" i="1"/>
  <c r="D913" i="1"/>
  <c r="H913" i="1" s="1"/>
  <c r="C913" i="1"/>
  <c r="G912" i="1"/>
  <c r="D912" i="1"/>
  <c r="H912" i="1" s="1"/>
  <c r="C912" i="1"/>
  <c r="G911" i="1"/>
  <c r="D911" i="1"/>
  <c r="H911" i="1" s="1"/>
  <c r="C911" i="1"/>
  <c r="D910" i="1"/>
  <c r="H910" i="1" s="1"/>
  <c r="C910" i="1"/>
  <c r="D909" i="1"/>
  <c r="H909" i="1" s="1"/>
  <c r="C909" i="1"/>
  <c r="G908" i="1"/>
  <c r="D908" i="1"/>
  <c r="H908" i="1" s="1"/>
  <c r="C908" i="1"/>
  <c r="G907" i="1"/>
  <c r="D907" i="1"/>
  <c r="H907" i="1" s="1"/>
  <c r="C907" i="1"/>
  <c r="D906" i="1"/>
  <c r="H906" i="1" s="1"/>
  <c r="C906" i="1"/>
  <c r="D905" i="1"/>
  <c r="H905" i="1" s="1"/>
  <c r="C905" i="1"/>
  <c r="G904" i="1"/>
  <c r="D904" i="1"/>
  <c r="H904" i="1" s="1"/>
  <c r="C904" i="1"/>
  <c r="G903"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D874" i="1"/>
  <c r="H874" i="1" s="1"/>
  <c r="C874" i="1"/>
  <c r="D873" i="1"/>
  <c r="H873" i="1" s="1"/>
  <c r="C873" i="1"/>
  <c r="D872" i="1"/>
  <c r="H872" i="1" s="1"/>
  <c r="C872" i="1"/>
  <c r="D871" i="1"/>
  <c r="H871" i="1" s="1"/>
  <c r="C871" i="1"/>
  <c r="D870" i="1"/>
  <c r="H870" i="1" s="1"/>
  <c r="C870" i="1"/>
  <c r="D869" i="1"/>
  <c r="H869" i="1" s="1"/>
  <c r="C869" i="1"/>
  <c r="D868" i="1"/>
  <c r="H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D842" i="1"/>
  <c r="H842" i="1" s="1"/>
  <c r="C842" i="1"/>
  <c r="D841" i="1"/>
  <c r="H841" i="1" s="1"/>
  <c r="C841" i="1"/>
  <c r="D840" i="1"/>
  <c r="H840" i="1" s="1"/>
  <c r="C840" i="1"/>
  <c r="D839" i="1"/>
  <c r="H839" i="1" s="1"/>
  <c r="C839" i="1"/>
  <c r="D838" i="1"/>
  <c r="H838" i="1" s="1"/>
  <c r="C838" i="1"/>
  <c r="D837" i="1"/>
  <c r="H837" i="1" s="1"/>
  <c r="C837" i="1"/>
  <c r="D836" i="1"/>
  <c r="H836" i="1" s="1"/>
  <c r="C836" i="1"/>
  <c r="D835" i="1"/>
  <c r="H835" i="1" s="1"/>
  <c r="C835" i="1"/>
  <c r="D834" i="1"/>
  <c r="H834" i="1" s="1"/>
  <c r="C834" i="1"/>
  <c r="D833" i="1"/>
  <c r="H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D822" i="1"/>
  <c r="H822" i="1" s="1"/>
  <c r="C822" i="1"/>
  <c r="D821" i="1"/>
  <c r="H821" i="1" s="1"/>
  <c r="C821" i="1"/>
  <c r="D820" i="1"/>
  <c r="H820" i="1" s="1"/>
  <c r="C820" i="1"/>
  <c r="D819" i="1"/>
  <c r="H819" i="1" s="1"/>
  <c r="C819" i="1"/>
  <c r="D818" i="1"/>
  <c r="H818" i="1" s="1"/>
  <c r="C818" i="1"/>
  <c r="D817" i="1"/>
  <c r="H817" i="1" s="1"/>
  <c r="C817" i="1"/>
  <c r="D816" i="1"/>
  <c r="H816" i="1" s="1"/>
  <c r="C816" i="1"/>
  <c r="D815" i="1"/>
  <c r="H815" i="1" s="1"/>
  <c r="C815" i="1"/>
  <c r="D814" i="1"/>
  <c r="H814" i="1" s="1"/>
  <c r="C814" i="1"/>
  <c r="D813" i="1"/>
  <c r="H813" i="1" s="1"/>
  <c r="C813" i="1"/>
  <c r="D812" i="1"/>
  <c r="H812" i="1" s="1"/>
  <c r="C812" i="1"/>
  <c r="D811" i="1"/>
  <c r="H811" i="1" s="1"/>
  <c r="C811" i="1"/>
  <c r="D810" i="1"/>
  <c r="H810" i="1" s="1"/>
  <c r="C810" i="1"/>
  <c r="D809" i="1"/>
  <c r="H809" i="1" s="1"/>
  <c r="C809" i="1"/>
  <c r="D808" i="1"/>
  <c r="H808" i="1" s="1"/>
  <c r="C808" i="1"/>
  <c r="D807" i="1"/>
  <c r="H807" i="1" s="1"/>
  <c r="C807" i="1"/>
  <c r="D806" i="1"/>
  <c r="H806" i="1" s="1"/>
  <c r="C806" i="1"/>
  <c r="D805" i="1"/>
  <c r="H805" i="1" s="1"/>
  <c r="C805" i="1"/>
  <c r="D804" i="1"/>
  <c r="H804" i="1" s="1"/>
  <c r="C804" i="1"/>
  <c r="D803" i="1"/>
  <c r="H803" i="1" s="1"/>
  <c r="C803" i="1"/>
  <c r="D802" i="1"/>
  <c r="H802" i="1" s="1"/>
  <c r="C802" i="1"/>
  <c r="D801" i="1"/>
  <c r="H801" i="1" s="1"/>
  <c r="C801" i="1"/>
  <c r="D800" i="1"/>
  <c r="H800" i="1" s="1"/>
  <c r="C800" i="1"/>
  <c r="D799" i="1"/>
  <c r="H799" i="1" s="1"/>
  <c r="C799" i="1"/>
  <c r="D798" i="1"/>
  <c r="H798" i="1" s="1"/>
  <c r="C798" i="1"/>
  <c r="D797" i="1"/>
  <c r="H797" i="1" s="1"/>
  <c r="C797" i="1"/>
  <c r="D796" i="1"/>
  <c r="H796" i="1" s="1"/>
  <c r="C796" i="1"/>
  <c r="D795" i="1"/>
  <c r="H795" i="1" s="1"/>
  <c r="C795" i="1"/>
  <c r="D794" i="1"/>
  <c r="H794" i="1" s="1"/>
  <c r="C794" i="1"/>
  <c r="D793" i="1"/>
  <c r="H793" i="1" s="1"/>
  <c r="C793" i="1"/>
  <c r="D792" i="1"/>
  <c r="H792" i="1" s="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D780" i="1"/>
  <c r="H780" i="1" s="1"/>
  <c r="C780" i="1"/>
  <c r="D779" i="1"/>
  <c r="H779" i="1" s="1"/>
  <c r="C779" i="1"/>
  <c r="D778" i="1"/>
  <c r="H778" i="1" s="1"/>
  <c r="C778" i="1"/>
  <c r="D777" i="1"/>
  <c r="H777" i="1" s="1"/>
  <c r="C777" i="1"/>
  <c r="D776" i="1"/>
  <c r="H776" i="1" s="1"/>
  <c r="C776" i="1"/>
  <c r="D775" i="1"/>
  <c r="H775" i="1" s="1"/>
  <c r="C775" i="1"/>
  <c r="D774" i="1"/>
  <c r="H774" i="1" s="1"/>
  <c r="C774" i="1"/>
  <c r="D773" i="1"/>
  <c r="H773" i="1" s="1"/>
  <c r="C773" i="1"/>
  <c r="D772" i="1"/>
  <c r="H772" i="1" s="1"/>
  <c r="C772" i="1"/>
  <c r="D771" i="1"/>
  <c r="H771" i="1" s="1"/>
  <c r="C771" i="1"/>
  <c r="D770" i="1"/>
  <c r="H770" i="1" s="1"/>
  <c r="C770" i="1"/>
  <c r="D769" i="1"/>
  <c r="H769" i="1" s="1"/>
  <c r="C769" i="1"/>
  <c r="D768" i="1"/>
  <c r="H768" i="1" s="1"/>
  <c r="C768" i="1"/>
  <c r="D767" i="1"/>
  <c r="H767" i="1" s="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D753" i="1"/>
  <c r="H753" i="1" s="1"/>
  <c r="C753" i="1"/>
  <c r="D752" i="1"/>
  <c r="H752" i="1" s="1"/>
  <c r="C752" i="1"/>
  <c r="D751" i="1"/>
  <c r="H751" i="1" s="1"/>
  <c r="C751" i="1"/>
  <c r="D750" i="1"/>
  <c r="H750" i="1" s="1"/>
  <c r="C750" i="1"/>
  <c r="D749" i="1"/>
  <c r="H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D628" i="1"/>
  <c r="G628" i="1" s="1"/>
  <c r="C628" i="1"/>
  <c r="D627" i="1"/>
  <c r="G627" i="1" s="1"/>
  <c r="C627" i="1"/>
  <c r="D626" i="1"/>
  <c r="G626" i="1" s="1"/>
  <c r="C626" i="1"/>
  <c r="D625" i="1"/>
  <c r="G625" i="1" s="1"/>
  <c r="C625" i="1"/>
  <c r="D624" i="1"/>
  <c r="G624" i="1" s="1"/>
  <c r="C624" i="1"/>
  <c r="D623" i="1"/>
  <c r="G623" i="1" s="1"/>
  <c r="C623" i="1"/>
  <c r="D622" i="1"/>
  <c r="G622" i="1" s="1"/>
  <c r="C622" i="1"/>
  <c r="D621" i="1"/>
  <c r="G621" i="1" s="1"/>
  <c r="C621" i="1"/>
  <c r="D620" i="1"/>
  <c r="G620" i="1" s="1"/>
  <c r="C620" i="1"/>
  <c r="D619" i="1"/>
  <c r="G619" i="1" s="1"/>
  <c r="C619" i="1"/>
  <c r="D618" i="1"/>
  <c r="G618" i="1" s="1"/>
  <c r="C618" i="1"/>
  <c r="D617" i="1"/>
  <c r="G617" i="1" s="1"/>
  <c r="C617" i="1"/>
  <c r="D616" i="1"/>
  <c r="G616" i="1" s="1"/>
  <c r="C616" i="1"/>
  <c r="D615" i="1"/>
  <c r="G615" i="1" s="1"/>
  <c r="C615" i="1"/>
  <c r="D614" i="1"/>
  <c r="G614" i="1" s="1"/>
  <c r="C614" i="1"/>
  <c r="D613" i="1"/>
  <c r="G613" i="1" s="1"/>
  <c r="C613" i="1"/>
  <c r="D612" i="1"/>
  <c r="G612" i="1" s="1"/>
  <c r="C612" i="1"/>
  <c r="D611" i="1"/>
  <c r="G611" i="1" s="1"/>
  <c r="C611" i="1"/>
  <c r="D610" i="1"/>
  <c r="G610" i="1" s="1"/>
  <c r="C610" i="1"/>
  <c r="D609" i="1"/>
  <c r="G609" i="1" s="1"/>
  <c r="C609" i="1"/>
  <c r="D608" i="1"/>
  <c r="G608" i="1" s="1"/>
  <c r="C608" i="1"/>
  <c r="D607" i="1"/>
  <c r="G607" i="1" s="1"/>
  <c r="C607" i="1"/>
  <c r="D606" i="1"/>
  <c r="G606" i="1" s="1"/>
  <c r="C606" i="1"/>
  <c r="D605" i="1"/>
  <c r="G605" i="1" s="1"/>
  <c r="C605" i="1"/>
  <c r="D604" i="1"/>
  <c r="G604" i="1" s="1"/>
  <c r="C604" i="1"/>
  <c r="D603" i="1"/>
  <c r="G603" i="1" s="1"/>
  <c r="C603" i="1"/>
  <c r="D602" i="1"/>
  <c r="G602" i="1" s="1"/>
  <c r="C602" i="1"/>
  <c r="D601" i="1"/>
  <c r="G601" i="1" s="1"/>
  <c r="C601" i="1"/>
  <c r="D600" i="1"/>
  <c r="G600" i="1" s="1"/>
  <c r="C600" i="1"/>
  <c r="D599" i="1"/>
  <c r="G599" i="1" s="1"/>
  <c r="C599" i="1"/>
  <c r="D598" i="1"/>
  <c r="G598" i="1" s="1"/>
  <c r="C598" i="1"/>
  <c r="D597" i="1"/>
  <c r="G597" i="1" s="1"/>
  <c r="C597" i="1"/>
  <c r="D596" i="1"/>
  <c r="G596" i="1" s="1"/>
  <c r="C596" i="1"/>
  <c r="D595" i="1"/>
  <c r="G595" i="1" s="1"/>
  <c r="C595" i="1"/>
  <c r="D594" i="1"/>
  <c r="G594" i="1" s="1"/>
  <c r="C594" i="1"/>
  <c r="D593" i="1"/>
  <c r="G593" i="1" s="1"/>
  <c r="C593" i="1"/>
  <c r="D592" i="1"/>
  <c r="G592" i="1" s="1"/>
  <c r="C592" i="1"/>
  <c r="D591" i="1"/>
  <c r="G591" i="1" s="1"/>
  <c r="C591" i="1"/>
  <c r="D590" i="1"/>
  <c r="G590" i="1" s="1"/>
  <c r="C590" i="1"/>
  <c r="D589" i="1"/>
  <c r="G589" i="1" s="1"/>
  <c r="C589" i="1"/>
  <c r="D588" i="1"/>
  <c r="G588" i="1" s="1"/>
  <c r="C588" i="1"/>
  <c r="D587" i="1"/>
  <c r="G587" i="1" s="1"/>
  <c r="C587"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G577" i="1" s="1"/>
  <c r="C577" i="1"/>
  <c r="D576" i="1"/>
  <c r="G576" i="1" s="1"/>
  <c r="C576" i="1"/>
  <c r="D575" i="1"/>
  <c r="G575" i="1" s="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C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D507" i="1"/>
  <c r="C507" i="1"/>
  <c r="D506" i="1"/>
  <c r="C506" i="1"/>
  <c r="D505" i="1"/>
  <c r="C505" i="1"/>
  <c r="D504" i="1"/>
  <c r="C504" i="1"/>
  <c r="D503" i="1"/>
  <c r="C503" i="1"/>
  <c r="D502" i="1"/>
  <c r="C502" i="1"/>
  <c r="D501" i="1"/>
  <c r="C501" i="1"/>
  <c r="D500" i="1"/>
  <c r="C500" i="1"/>
  <c r="D499" i="1"/>
  <c r="C499" i="1"/>
  <c r="D498" i="1"/>
  <c r="C498" i="1"/>
  <c r="G497" i="1"/>
  <c r="D497" i="1"/>
  <c r="C497" i="1"/>
  <c r="H497" i="1" s="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D411" i="1"/>
  <c r="C411" i="1"/>
  <c r="H411" i="1" s="1"/>
  <c r="H406" i="1"/>
  <c r="G406" i="1"/>
  <c r="D406" i="1"/>
  <c r="C406" i="1"/>
  <c r="H405" i="1"/>
  <c r="G405" i="1"/>
  <c r="D405" i="1"/>
  <c r="C405" i="1"/>
  <c r="H404" i="1"/>
  <c r="G404" i="1"/>
  <c r="D404" i="1"/>
  <c r="C404"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H379" i="1"/>
  <c r="D379" i="1"/>
  <c r="C379" i="1"/>
  <c r="G379" i="1" s="1"/>
  <c r="H378" i="1"/>
  <c r="D378" i="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H365" i="1"/>
  <c r="D365" i="1"/>
  <c r="C365" i="1"/>
  <c r="G365" i="1" s="1"/>
  <c r="H364" i="1"/>
  <c r="D364" i="1"/>
  <c r="C364" i="1"/>
  <c r="G364" i="1" s="1"/>
  <c r="H363" i="1"/>
  <c r="D363" i="1"/>
  <c r="C363" i="1"/>
  <c r="G363" i="1" s="1"/>
  <c r="H362" i="1"/>
  <c r="D362" i="1"/>
  <c r="C362" i="1"/>
  <c r="G362" i="1" s="1"/>
  <c r="H361" i="1"/>
  <c r="D361" i="1"/>
  <c r="C361" i="1"/>
  <c r="G361" i="1" s="1"/>
  <c r="H360" i="1"/>
  <c r="D360" i="1"/>
  <c r="C360" i="1"/>
  <c r="G360" i="1" s="1"/>
  <c r="H359" i="1"/>
  <c r="D359" i="1"/>
  <c r="C359" i="1"/>
  <c r="G359" i="1" s="1"/>
  <c r="D358" i="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D346" i="1"/>
  <c r="D344" i="1"/>
  <c r="C344" i="1"/>
  <c r="H344" i="1" s="1"/>
  <c r="G343" i="1"/>
  <c r="D343" i="1"/>
  <c r="C343" i="1"/>
  <c r="H343" i="1" s="1"/>
  <c r="G342" i="1"/>
  <c r="D342" i="1"/>
  <c r="C342" i="1"/>
  <c r="H342" i="1" s="1"/>
  <c r="D341" i="1"/>
  <c r="C341" i="1"/>
  <c r="H341" i="1" s="1"/>
  <c r="D340" i="1"/>
  <c r="C340" i="1"/>
  <c r="H340" i="1" s="1"/>
  <c r="G339" i="1"/>
  <c r="D339" i="1"/>
  <c r="C339" i="1"/>
  <c r="H339" i="1" s="1"/>
  <c r="G338" i="1"/>
  <c r="D338" i="1"/>
  <c r="C338" i="1"/>
  <c r="H338" i="1" s="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D328" i="1"/>
  <c r="C328" i="1"/>
  <c r="H328" i="1" s="1"/>
  <c r="G327" i="1"/>
  <c r="D327" i="1"/>
  <c r="C327" i="1"/>
  <c r="H327" i="1" s="1"/>
  <c r="G326" i="1"/>
  <c r="D326" i="1"/>
  <c r="C326" i="1"/>
  <c r="H326" i="1" s="1"/>
  <c r="D325" i="1"/>
  <c r="C325" i="1"/>
  <c r="H325" i="1" s="1"/>
  <c r="D324" i="1"/>
  <c r="C324" i="1"/>
  <c r="H324" i="1" s="1"/>
  <c r="G323" i="1"/>
  <c r="D323" i="1"/>
  <c r="C323" i="1"/>
  <c r="H323" i="1" s="1"/>
  <c r="G322" i="1"/>
  <c r="D322" i="1"/>
  <c r="C322" i="1"/>
  <c r="H322" i="1" s="1"/>
  <c r="D321" i="1"/>
  <c r="C321" i="1"/>
  <c r="H321" i="1" s="1"/>
  <c r="D320" i="1"/>
  <c r="C320" i="1"/>
  <c r="H320" i="1" s="1"/>
  <c r="G319" i="1"/>
  <c r="D319" i="1"/>
  <c r="C319" i="1"/>
  <c r="H319" i="1" s="1"/>
  <c r="G318" i="1"/>
  <c r="D318" i="1"/>
  <c r="C318" i="1"/>
  <c r="H318" i="1" s="1"/>
  <c r="D317" i="1"/>
  <c r="C317" i="1"/>
  <c r="H317" i="1" s="1"/>
  <c r="D316" i="1"/>
  <c r="C316" i="1"/>
  <c r="H316" i="1" s="1"/>
  <c r="G315" i="1"/>
  <c r="D315" i="1"/>
  <c r="C315" i="1"/>
  <c r="H315" i="1" s="1"/>
  <c r="G314" i="1"/>
  <c r="D314" i="1"/>
  <c r="C314" i="1"/>
  <c r="H314" i="1" s="1"/>
  <c r="D313" i="1"/>
  <c r="C313" i="1"/>
  <c r="H313" i="1" s="1"/>
  <c r="D312" i="1"/>
  <c r="C312" i="1"/>
  <c r="H312" i="1" s="1"/>
  <c r="G311" i="1"/>
  <c r="D311" i="1"/>
  <c r="C311" i="1"/>
  <c r="H311" i="1" s="1"/>
  <c r="G310" i="1"/>
  <c r="D310" i="1"/>
  <c r="C310" i="1"/>
  <c r="H310" i="1" s="1"/>
  <c r="D309" i="1"/>
  <c r="C309" i="1"/>
  <c r="H309" i="1" s="1"/>
  <c r="D308" i="1"/>
  <c r="C308" i="1"/>
  <c r="H308" i="1" s="1"/>
  <c r="G307" i="1"/>
  <c r="D307" i="1"/>
  <c r="C307" i="1"/>
  <c r="H307" i="1" s="1"/>
  <c r="D306" i="1"/>
  <c r="D305" i="1"/>
  <c r="C305" i="1"/>
  <c r="H305" i="1" s="1"/>
  <c r="D304" i="1"/>
  <c r="C304" i="1"/>
  <c r="H304" i="1" s="1"/>
  <c r="G303" i="1"/>
  <c r="D303" i="1"/>
  <c r="C303" i="1"/>
  <c r="H303" i="1" s="1"/>
  <c r="G302" i="1"/>
  <c r="D302" i="1"/>
  <c r="C302" i="1"/>
  <c r="H302" i="1" s="1"/>
  <c r="D301" i="1"/>
  <c r="C301" i="1"/>
  <c r="H301" i="1" s="1"/>
  <c r="D300" i="1"/>
  <c r="C300" i="1"/>
  <c r="H300" i="1" s="1"/>
  <c r="G299" i="1"/>
  <c r="D299" i="1"/>
  <c r="C299" i="1"/>
  <c r="H299" i="1" s="1"/>
  <c r="G298" i="1"/>
  <c r="D298" i="1"/>
  <c r="C298" i="1"/>
  <c r="H298" i="1" s="1"/>
  <c r="D297" i="1"/>
  <c r="C297" i="1"/>
  <c r="H297" i="1" s="1"/>
  <c r="D296" i="1"/>
  <c r="C296" i="1"/>
  <c r="H296" i="1" s="1"/>
  <c r="G295" i="1"/>
  <c r="D295" i="1"/>
  <c r="C295" i="1"/>
  <c r="H295" i="1" s="1"/>
  <c r="D294" i="1"/>
  <c r="D293" i="1"/>
  <c r="D292" i="1"/>
  <c r="C292" i="1"/>
  <c r="H292" i="1" s="1"/>
  <c r="G291" i="1"/>
  <c r="D291" i="1"/>
  <c r="C291" i="1"/>
  <c r="H291" i="1" s="1"/>
  <c r="G290" i="1"/>
  <c r="D290" i="1"/>
  <c r="C290" i="1"/>
  <c r="H290" i="1" s="1"/>
  <c r="D289" i="1"/>
  <c r="C289" i="1"/>
  <c r="H289" i="1" s="1"/>
  <c r="D288" i="1"/>
  <c r="C288" i="1"/>
  <c r="H288"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D264" i="1"/>
  <c r="H264" i="1" s="1"/>
  <c r="C264" i="1"/>
  <c r="H263" i="1"/>
  <c r="D263" i="1"/>
  <c r="C263" i="1"/>
  <c r="G263" i="1" s="1"/>
  <c r="D262" i="1"/>
  <c r="H262" i="1" s="1"/>
  <c r="C262" i="1"/>
  <c r="H261" i="1"/>
  <c r="D261" i="1"/>
  <c r="C261" i="1"/>
  <c r="G261" i="1" s="1"/>
  <c r="D260" i="1"/>
  <c r="H260" i="1" s="1"/>
  <c r="C260" i="1"/>
  <c r="C259" i="1"/>
  <c r="D258" i="1"/>
  <c r="H258" i="1" s="1"/>
  <c r="C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20" i="1"/>
  <c r="H220" i="1" s="1"/>
  <c r="C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D211" i="1"/>
  <c r="H210" i="1"/>
  <c r="D210" i="1"/>
  <c r="C210" i="1"/>
  <c r="G210" i="1" s="1"/>
  <c r="D209" i="1"/>
  <c r="H209" i="1" s="1"/>
  <c r="C209" i="1"/>
  <c r="H208" i="1"/>
  <c r="D208" i="1"/>
  <c r="C208" i="1"/>
  <c r="G208" i="1" s="1"/>
  <c r="D207" i="1"/>
  <c r="H207" i="1" s="1"/>
  <c r="C207" i="1"/>
  <c r="H206" i="1"/>
  <c r="D206" i="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H192" i="1"/>
  <c r="D192" i="1"/>
  <c r="C192" i="1"/>
  <c r="G192" i="1" s="1"/>
  <c r="D191" i="1"/>
  <c r="H191" i="1" s="1"/>
  <c r="C191" i="1"/>
  <c r="H190" i="1"/>
  <c r="D190" i="1"/>
  <c r="C190" i="1"/>
  <c r="G190" i="1" s="1"/>
  <c r="D189" i="1"/>
  <c r="H189" i="1" s="1"/>
  <c r="C189" i="1"/>
  <c r="H188" i="1"/>
  <c r="D188" i="1"/>
  <c r="C188" i="1"/>
  <c r="G188" i="1" s="1"/>
  <c r="D187" i="1"/>
  <c r="H187" i="1" s="1"/>
  <c r="C187" i="1"/>
  <c r="H186" i="1"/>
  <c r="D186" i="1"/>
  <c r="C186" i="1"/>
  <c r="G186" i="1" s="1"/>
  <c r="D185" i="1"/>
  <c r="H185" i="1" s="1"/>
  <c r="C185" i="1"/>
  <c r="H184" i="1"/>
  <c r="D184" i="1"/>
  <c r="C184" i="1"/>
  <c r="G184" i="1" s="1"/>
  <c r="D183" i="1"/>
  <c r="H183" i="1" s="1"/>
  <c r="C183" i="1"/>
  <c r="H182" i="1"/>
  <c r="D182" i="1"/>
  <c r="C182" i="1"/>
  <c r="G182" i="1" s="1"/>
  <c r="D181" i="1"/>
  <c r="H181" i="1" s="1"/>
  <c r="C181" i="1"/>
  <c r="H180" i="1"/>
  <c r="D180" i="1"/>
  <c r="C180" i="1"/>
  <c r="G180" i="1" s="1"/>
  <c r="D179" i="1"/>
  <c r="H179" i="1" s="1"/>
  <c r="C179" i="1"/>
  <c r="H178" i="1"/>
  <c r="D178" i="1"/>
  <c r="C178" i="1"/>
  <c r="G178" i="1" s="1"/>
  <c r="D177" i="1"/>
  <c r="H177" i="1" s="1"/>
  <c r="C177" i="1"/>
  <c r="H176" i="1"/>
  <c r="D176" i="1"/>
  <c r="C176" i="1"/>
  <c r="G176" i="1" s="1"/>
  <c r="D175" i="1"/>
  <c r="H175" i="1" s="1"/>
  <c r="C175" i="1"/>
  <c r="H174" i="1"/>
  <c r="D174" i="1"/>
  <c r="C174" i="1"/>
  <c r="G174" i="1" s="1"/>
  <c r="D173" i="1"/>
  <c r="H173" i="1" s="1"/>
  <c r="C173" i="1"/>
  <c r="H172" i="1"/>
  <c r="D172" i="1"/>
  <c r="C172" i="1"/>
  <c r="G172" i="1" s="1"/>
  <c r="D171" i="1"/>
  <c r="H171" i="1" s="1"/>
  <c r="C171" i="1"/>
  <c r="H170" i="1"/>
  <c r="D170" i="1"/>
  <c r="C170" i="1"/>
  <c r="G170" i="1" s="1"/>
  <c r="D169" i="1"/>
  <c r="H169" i="1" s="1"/>
  <c r="C169" i="1"/>
  <c r="H168" i="1"/>
  <c r="D168" i="1"/>
  <c r="C168" i="1"/>
  <c r="G168" i="1" s="1"/>
  <c r="D167" i="1"/>
  <c r="H167" i="1" s="1"/>
  <c r="C167" i="1"/>
  <c r="H166" i="1"/>
  <c r="D166" i="1"/>
  <c r="C166" i="1"/>
  <c r="G166" i="1" s="1"/>
  <c r="D165" i="1"/>
  <c r="H165" i="1" s="1"/>
  <c r="C165" i="1"/>
  <c r="H164" i="1"/>
  <c r="D164" i="1"/>
  <c r="C164" i="1"/>
  <c r="G164" i="1" s="1"/>
  <c r="D163" i="1"/>
  <c r="H163" i="1" s="1"/>
  <c r="C163" i="1"/>
  <c r="H162" i="1"/>
  <c r="D162" i="1"/>
  <c r="C162" i="1"/>
  <c r="G162" i="1" s="1"/>
  <c r="D161" i="1"/>
  <c r="H161" i="1" s="1"/>
  <c r="C161" i="1"/>
  <c r="H160" i="1"/>
  <c r="D160" i="1"/>
  <c r="C160" i="1"/>
  <c r="G160" i="1" s="1"/>
  <c r="C159" i="1"/>
  <c r="H158" i="1"/>
  <c r="D158" i="1"/>
  <c r="C158" i="1"/>
  <c r="G158" i="1" s="1"/>
  <c r="D157" i="1"/>
  <c r="H157" i="1" s="1"/>
  <c r="C157" i="1"/>
  <c r="H156" i="1"/>
  <c r="D156" i="1"/>
  <c r="C156" i="1"/>
  <c r="G156" i="1" s="1"/>
  <c r="D155" i="1"/>
  <c r="H155" i="1" s="1"/>
  <c r="C155" i="1"/>
  <c r="H154" i="1"/>
  <c r="D154" i="1"/>
  <c r="C154" i="1"/>
  <c r="G154" i="1" s="1"/>
  <c r="D153" i="1"/>
  <c r="H153" i="1" s="1"/>
  <c r="C153" i="1"/>
  <c r="H152" i="1"/>
  <c r="D152" i="1"/>
  <c r="C152" i="1"/>
  <c r="G152" i="1" s="1"/>
  <c r="D151" i="1"/>
  <c r="H151" i="1" s="1"/>
  <c r="C151" i="1"/>
  <c r="H150" i="1"/>
  <c r="D150" i="1"/>
  <c r="C150" i="1"/>
  <c r="G150" i="1" s="1"/>
  <c r="D149" i="1"/>
  <c r="H149" i="1" s="1"/>
  <c r="C149" i="1"/>
  <c r="H148" i="1"/>
  <c r="D148" i="1"/>
  <c r="C148" i="1"/>
  <c r="G148" i="1" s="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H131" i="1"/>
  <c r="D131" i="1"/>
  <c r="C131" i="1"/>
  <c r="G131" i="1" s="1"/>
  <c r="D130" i="1"/>
  <c r="H130" i="1" s="1"/>
  <c r="C130" i="1"/>
  <c r="H129" i="1"/>
  <c r="D129" i="1"/>
  <c r="C129" i="1"/>
  <c r="G129" i="1" s="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H92" i="1"/>
  <c r="D92" i="1"/>
  <c r="C92" i="1"/>
  <c r="G92" i="1" s="1"/>
  <c r="D91" i="1"/>
  <c r="C91" i="1"/>
  <c r="H91" i="1" s="1"/>
  <c r="H90" i="1"/>
  <c r="D90" i="1"/>
  <c r="C90" i="1"/>
  <c r="G90" i="1" s="1"/>
  <c r="D89" i="1"/>
  <c r="H89" i="1" s="1"/>
  <c r="C89" i="1"/>
  <c r="D88" i="1"/>
  <c r="C88" i="1"/>
  <c r="G88" i="1" s="1"/>
  <c r="D87" i="1"/>
  <c r="C87" i="1"/>
  <c r="H87" i="1" s="1"/>
  <c r="H86" i="1"/>
  <c r="D86" i="1"/>
  <c r="C86" i="1"/>
  <c r="G86" i="1" s="1"/>
  <c r="D85" i="1"/>
  <c r="H85" i="1" s="1"/>
  <c r="C85" i="1"/>
  <c r="D84" i="1"/>
  <c r="C84" i="1"/>
  <c r="G84" i="1" s="1"/>
  <c r="D83" i="1"/>
  <c r="C83" i="1"/>
  <c r="H83" i="1" s="1"/>
  <c r="H82" i="1"/>
  <c r="D82" i="1"/>
  <c r="C82" i="1"/>
  <c r="G82" i="1" s="1"/>
  <c r="D81" i="1"/>
  <c r="H81" i="1" s="1"/>
  <c r="C81" i="1"/>
  <c r="D80" i="1"/>
  <c r="C80" i="1"/>
  <c r="G80" i="1" s="1"/>
  <c r="D79" i="1"/>
  <c r="C79" i="1"/>
  <c r="H79" i="1" s="1"/>
  <c r="H78" i="1"/>
  <c r="D78" i="1"/>
  <c r="C78" i="1"/>
  <c r="G78" i="1" s="1"/>
  <c r="D77" i="1"/>
  <c r="H77" i="1" s="1"/>
  <c r="C77" i="1"/>
  <c r="D76" i="1"/>
  <c r="C76" i="1"/>
  <c r="G76" i="1" s="1"/>
  <c r="D75" i="1"/>
  <c r="C75" i="1"/>
  <c r="H75" i="1" s="1"/>
  <c r="H74" i="1"/>
  <c r="D74" i="1"/>
  <c r="C74" i="1"/>
  <c r="G74" i="1" s="1"/>
  <c r="D73" i="1"/>
  <c r="H73" i="1" s="1"/>
  <c r="C73" i="1"/>
  <c r="D72" i="1"/>
  <c r="C72" i="1"/>
  <c r="G72" i="1" s="1"/>
  <c r="D71" i="1"/>
  <c r="C71" i="1"/>
  <c r="H71" i="1" s="1"/>
  <c r="H70" i="1"/>
  <c r="D70" i="1"/>
  <c r="C70" i="1"/>
  <c r="G70" i="1" s="1"/>
  <c r="D69" i="1"/>
  <c r="H69" i="1" s="1"/>
  <c r="C69" i="1"/>
  <c r="D68" i="1"/>
  <c r="C68" i="1"/>
  <c r="G68" i="1" s="1"/>
  <c r="D67" i="1"/>
  <c r="C67" i="1"/>
  <c r="H67" i="1" s="1"/>
  <c r="H66" i="1"/>
  <c r="D66" i="1"/>
  <c r="C66" i="1"/>
  <c r="G66" i="1" s="1"/>
  <c r="D65" i="1"/>
  <c r="H65" i="1" s="1"/>
  <c r="C65" i="1"/>
  <c r="D64" i="1"/>
  <c r="C64" i="1"/>
  <c r="G64" i="1" s="1"/>
  <c r="D63" i="1"/>
  <c r="C63" i="1"/>
  <c r="H63" i="1" s="1"/>
  <c r="H62" i="1"/>
  <c r="D62" i="1"/>
  <c r="C62" i="1"/>
  <c r="G62" i="1" s="1"/>
  <c r="D61" i="1"/>
  <c r="H61" i="1" s="1"/>
  <c r="C61" i="1"/>
  <c r="D60" i="1"/>
  <c r="C60" i="1"/>
  <c r="G60" i="1" s="1"/>
  <c r="D59" i="1"/>
  <c r="C59" i="1"/>
  <c r="H59" i="1" s="1"/>
  <c r="H58" i="1"/>
  <c r="D58" i="1"/>
  <c r="C58" i="1"/>
  <c r="G58" i="1" s="1"/>
  <c r="D57" i="1"/>
  <c r="H57" i="1" s="1"/>
  <c r="C57" i="1"/>
  <c r="D56" i="1"/>
  <c r="C56" i="1"/>
  <c r="G56" i="1" s="1"/>
  <c r="D55" i="1"/>
  <c r="C55" i="1"/>
  <c r="H55" i="1" s="1"/>
  <c r="H54" i="1"/>
  <c r="D54" i="1"/>
  <c r="C54" i="1"/>
  <c r="G54" i="1" s="1"/>
  <c r="D53" i="1"/>
  <c r="H53" i="1" s="1"/>
  <c r="C53" i="1"/>
  <c r="D52" i="1"/>
  <c r="C52" i="1"/>
  <c r="G52" i="1" s="1"/>
  <c r="D51" i="1"/>
  <c r="C51" i="1"/>
  <c r="H51" i="1" s="1"/>
  <c r="H50" i="1"/>
  <c r="D50" i="1"/>
  <c r="C50" i="1"/>
  <c r="G50" i="1" s="1"/>
  <c r="D49" i="1"/>
  <c r="H49" i="1" s="1"/>
  <c r="C49" i="1"/>
  <c r="D48" i="1"/>
  <c r="C48" i="1"/>
  <c r="G48" i="1" s="1"/>
  <c r="D47" i="1"/>
  <c r="C47" i="1"/>
  <c r="H47" i="1" s="1"/>
  <c r="H46" i="1"/>
  <c r="D46" i="1"/>
  <c r="C46" i="1"/>
  <c r="G46" i="1" s="1"/>
  <c r="D45" i="1"/>
  <c r="H45" i="1" s="1"/>
  <c r="C45" i="1"/>
  <c r="D44" i="1"/>
  <c r="C44" i="1"/>
  <c r="G44" i="1" s="1"/>
  <c r="D43" i="1"/>
  <c r="C43" i="1"/>
  <c r="H43" i="1" s="1"/>
  <c r="H42" i="1"/>
  <c r="D42" i="1"/>
  <c r="C42" i="1"/>
  <c r="G42" i="1" s="1"/>
  <c r="D41" i="1"/>
  <c r="H41" i="1" s="1"/>
  <c r="C41" i="1"/>
  <c r="D40" i="1"/>
  <c r="C40" i="1"/>
  <c r="G40" i="1" s="1"/>
  <c r="D39" i="1"/>
  <c r="C39" i="1"/>
  <c r="H39" i="1" s="1"/>
  <c r="H38" i="1"/>
  <c r="D38" i="1"/>
  <c r="C38" i="1"/>
  <c r="G38" i="1" s="1"/>
  <c r="D37" i="1"/>
  <c r="H37" i="1" s="1"/>
  <c r="C37" i="1"/>
  <c r="D36" i="1"/>
  <c r="C36" i="1"/>
  <c r="G36" i="1" s="1"/>
  <c r="D35" i="1"/>
  <c r="C35" i="1"/>
  <c r="H35" i="1" s="1"/>
  <c r="H34" i="1"/>
  <c r="D34" i="1"/>
  <c r="C34" i="1"/>
  <c r="G34" i="1" s="1"/>
  <c r="D33" i="1"/>
  <c r="H33" i="1" s="1"/>
  <c r="C33" i="1"/>
  <c r="D32" i="1"/>
  <c r="C32" i="1"/>
  <c r="G32" i="1" s="1"/>
  <c r="D31" i="1"/>
  <c r="C31" i="1"/>
  <c r="H31" i="1" s="1"/>
  <c r="H30" i="1"/>
  <c r="D30" i="1"/>
  <c r="C30" i="1"/>
  <c r="G30" i="1" s="1"/>
  <c r="D29" i="1"/>
  <c r="H29" i="1" s="1"/>
  <c r="C29" i="1"/>
  <c r="D28" i="1"/>
  <c r="C28" i="1"/>
  <c r="G28" i="1" s="1"/>
  <c r="D27" i="1"/>
  <c r="C27" i="1"/>
  <c r="H27" i="1" s="1"/>
  <c r="H26" i="1"/>
  <c r="D26" i="1"/>
  <c r="C26" i="1"/>
  <c r="G26" i="1" s="1"/>
  <c r="D25" i="1"/>
  <c r="H25" i="1" s="1"/>
  <c r="C25" i="1"/>
  <c r="D24" i="1"/>
  <c r="C24" i="1"/>
  <c r="G24" i="1" s="1"/>
  <c r="D23" i="1"/>
  <c r="C23" i="1"/>
  <c r="H23" i="1" s="1"/>
  <c r="H22" i="1"/>
  <c r="D22" i="1"/>
  <c r="C22" i="1"/>
  <c r="G22" i="1" s="1"/>
  <c r="D21" i="1"/>
  <c r="H21" i="1" s="1"/>
  <c r="C21" i="1"/>
  <c r="D20" i="1"/>
  <c r="C20" i="1"/>
  <c r="G20" i="1" s="1"/>
  <c r="D19" i="1"/>
  <c r="C19" i="1"/>
  <c r="H19" i="1" s="1"/>
  <c r="H18" i="1"/>
  <c r="D18" i="1"/>
  <c r="C18" i="1"/>
  <c r="G18" i="1" s="1"/>
  <c r="D17" i="1"/>
  <c r="H17" i="1" s="1"/>
  <c r="C17" i="1"/>
  <c r="D16" i="1"/>
  <c r="C16" i="1"/>
  <c r="G16" i="1" s="1"/>
  <c r="D15" i="1"/>
  <c r="C15" i="1"/>
  <c r="H15" i="1" s="1"/>
  <c r="H14" i="1"/>
  <c r="D14" i="1"/>
  <c r="C14" i="1"/>
  <c r="G14" i="1" s="1"/>
  <c r="D13" i="1"/>
  <c r="H13" i="1" s="1"/>
  <c r="C13" i="1"/>
  <c r="D12" i="1"/>
  <c r="C12" i="1"/>
  <c r="G12" i="1" s="1"/>
  <c r="D11" i="1"/>
  <c r="C11" i="1"/>
  <c r="H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D2" i="1"/>
  <c r="G411" i="1" l="1"/>
  <c r="C412" i="1"/>
  <c r="D644" i="4"/>
  <c r="C638" i="1" s="1"/>
  <c r="H12" i="1"/>
  <c r="H16" i="1"/>
  <c r="H20" i="1"/>
  <c r="H24" i="1"/>
  <c r="H32" i="1"/>
  <c r="H36" i="1"/>
  <c r="H40" i="1"/>
  <c r="H52" i="1"/>
  <c r="H56" i="1"/>
  <c r="H60" i="1"/>
  <c r="H64" i="1"/>
  <c r="H76" i="1"/>
  <c r="H80" i="1"/>
  <c r="H84" i="1"/>
  <c r="G288" i="1"/>
  <c r="G292" i="1"/>
  <c r="G296" i="1"/>
  <c r="G300" i="1"/>
  <c r="G304" i="1"/>
  <c r="G308" i="1"/>
  <c r="G312" i="1"/>
  <c r="G316" i="1"/>
  <c r="G320" i="1"/>
  <c r="G324" i="1"/>
  <c r="G328" i="1"/>
  <c r="G332" i="1"/>
  <c r="G336" i="1"/>
  <c r="G340" i="1"/>
  <c r="G344" i="1"/>
  <c r="H28" i="1"/>
  <c r="H44" i="1"/>
  <c r="H48" i="1"/>
  <c r="H68" i="1"/>
  <c r="H72" i="1"/>
  <c r="H88" i="1"/>
  <c r="G13" i="1"/>
  <c r="G17" i="1"/>
  <c r="G21" i="1"/>
  <c r="G25" i="1"/>
  <c r="G29" i="1"/>
  <c r="G33" i="1"/>
  <c r="G37" i="1"/>
  <c r="G41" i="1"/>
  <c r="G45" i="1"/>
  <c r="G49" i="1"/>
  <c r="G53" i="1"/>
  <c r="G57" i="1"/>
  <c r="G61" i="1"/>
  <c r="G65" i="1"/>
  <c r="G69" i="1"/>
  <c r="G73" i="1"/>
  <c r="G77" i="1"/>
  <c r="G81" i="1"/>
  <c r="G85" i="1"/>
  <c r="G89" i="1"/>
  <c r="G93" i="1"/>
  <c r="G97" i="1"/>
  <c r="G101" i="1"/>
  <c r="G104" i="1"/>
  <c r="G108" i="1"/>
  <c r="G112" i="1"/>
  <c r="G116" i="1"/>
  <c r="G120" i="1"/>
  <c r="G124" i="1"/>
  <c r="G128" i="1"/>
  <c r="G132" i="1"/>
  <c r="G136" i="1"/>
  <c r="G140" i="1"/>
  <c r="G144" i="1"/>
  <c r="G151" i="1"/>
  <c r="G155" i="1"/>
  <c r="G163" i="1"/>
  <c r="G167" i="1"/>
  <c r="G171" i="1"/>
  <c r="G175" i="1"/>
  <c r="G179" i="1"/>
  <c r="G183" i="1"/>
  <c r="G187" i="1"/>
  <c r="G191" i="1"/>
  <c r="G195" i="1"/>
  <c r="G199" i="1"/>
  <c r="G203" i="1"/>
  <c r="G207" i="1"/>
  <c r="G214" i="1"/>
  <c r="G218" i="1"/>
  <c r="G222" i="1"/>
  <c r="G226" i="1"/>
  <c r="G230" i="1"/>
  <c r="G234" i="1"/>
  <c r="G238" i="1"/>
  <c r="G242" i="1"/>
  <c r="G246" i="1"/>
  <c r="G250" i="1"/>
  <c r="G254" i="1"/>
  <c r="G258" i="1"/>
  <c r="G262" i="1"/>
  <c r="G11" i="1"/>
  <c r="G15" i="1"/>
  <c r="G19" i="1"/>
  <c r="G23" i="1"/>
  <c r="G27" i="1"/>
  <c r="G31" i="1"/>
  <c r="G35" i="1"/>
  <c r="G39" i="1"/>
  <c r="G43" i="1"/>
  <c r="G47" i="1"/>
  <c r="G51" i="1"/>
  <c r="G55" i="1"/>
  <c r="G59" i="1"/>
  <c r="G63" i="1"/>
  <c r="G67" i="1"/>
  <c r="G71" i="1"/>
  <c r="G75" i="1"/>
  <c r="G79" i="1"/>
  <c r="G83" i="1"/>
  <c r="G87" i="1"/>
  <c r="G91" i="1"/>
  <c r="G95" i="1"/>
  <c r="G99" i="1"/>
  <c r="G106" i="1"/>
  <c r="G110" i="1"/>
  <c r="G114" i="1"/>
  <c r="G118" i="1"/>
  <c r="G122" i="1"/>
  <c r="G126" i="1"/>
  <c r="G130" i="1"/>
  <c r="G134" i="1"/>
  <c r="G138" i="1"/>
  <c r="G142" i="1"/>
  <c r="G146" i="1"/>
  <c r="G149" i="1"/>
  <c r="G153" i="1"/>
  <c r="G157" i="1"/>
  <c r="G161" i="1"/>
  <c r="G165" i="1"/>
  <c r="G169" i="1"/>
  <c r="G173" i="1"/>
  <c r="G177" i="1"/>
  <c r="G181" i="1"/>
  <c r="G185" i="1"/>
  <c r="G189" i="1"/>
  <c r="G193" i="1"/>
  <c r="G197" i="1"/>
  <c r="G201" i="1"/>
  <c r="G205" i="1"/>
  <c r="G209" i="1"/>
  <c r="G212" i="1"/>
  <c r="G216" i="1"/>
  <c r="G220" i="1"/>
  <c r="G224" i="1"/>
  <c r="G228" i="1"/>
  <c r="G232" i="1"/>
  <c r="G236" i="1"/>
  <c r="G240" i="1"/>
  <c r="G244" i="1"/>
  <c r="G248" i="1"/>
  <c r="G252" i="1"/>
  <c r="G256" i="1"/>
  <c r="G260" i="1"/>
  <c r="G264" i="1"/>
  <c r="G289" i="1"/>
  <c r="G297" i="1"/>
  <c r="G301" i="1"/>
  <c r="G305" i="1"/>
  <c r="G309" i="1"/>
  <c r="G313" i="1"/>
  <c r="G317" i="1"/>
  <c r="G321" i="1"/>
  <c r="G325" i="1"/>
  <c r="G329" i="1"/>
  <c r="G333" i="1"/>
  <c r="G337" i="1"/>
  <c r="G341" i="1"/>
  <c r="H498" i="1"/>
  <c r="G498" i="1"/>
  <c r="H500" i="1"/>
  <c r="G500" i="1"/>
  <c r="H502" i="1"/>
  <c r="G502" i="1"/>
  <c r="H504" i="1"/>
  <c r="G504" i="1"/>
  <c r="H506" i="1"/>
  <c r="G506" i="1"/>
  <c r="H508" i="1"/>
  <c r="G508" i="1"/>
  <c r="H499" i="1"/>
  <c r="G499" i="1"/>
  <c r="H501" i="1"/>
  <c r="G501" i="1"/>
  <c r="H503" i="1"/>
  <c r="G503" i="1"/>
  <c r="H505" i="1"/>
  <c r="G505" i="1"/>
  <c r="H507" i="1"/>
  <c r="G507"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1217" i="1"/>
  <c r="G1217"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6" i="1"/>
  <c r="G910" i="1"/>
  <c r="G914" i="1"/>
  <c r="G918" i="1"/>
  <c r="G922" i="1"/>
  <c r="G926" i="1"/>
  <c r="G930" i="1"/>
  <c r="G934" i="1"/>
  <c r="G938" i="1"/>
  <c r="G942" i="1"/>
  <c r="G946" i="1"/>
  <c r="G950" i="1"/>
  <c r="G954" i="1"/>
  <c r="G958" i="1"/>
  <c r="G962" i="1"/>
  <c r="G987"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9" i="1"/>
  <c r="G1099" i="1"/>
  <c r="H1107" i="1"/>
  <c r="G1107" i="1"/>
  <c r="H1115" i="1"/>
  <c r="G1115" i="1"/>
  <c r="H1123" i="1"/>
  <c r="G1123" i="1"/>
  <c r="H1131" i="1"/>
  <c r="G1131" i="1"/>
  <c r="H1139" i="1"/>
  <c r="G1139" i="1"/>
  <c r="H1147" i="1"/>
  <c r="G1147" i="1"/>
  <c r="G905" i="1"/>
  <c r="G909" i="1"/>
  <c r="G913" i="1"/>
  <c r="G917" i="1"/>
  <c r="G921" i="1"/>
  <c r="G925" i="1"/>
  <c r="G929" i="1"/>
  <c r="G933" i="1"/>
  <c r="G937" i="1"/>
  <c r="G941" i="1"/>
  <c r="G945" i="1"/>
  <c r="G949" i="1"/>
  <c r="G953" i="1"/>
  <c r="G957" i="1"/>
  <c r="G961" i="1"/>
  <c r="G986" i="1"/>
  <c r="H989" i="1"/>
  <c r="G989" i="1"/>
  <c r="H1221" i="1"/>
  <c r="G1221"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5" i="1"/>
  <c r="G1095" i="1"/>
  <c r="H1103" i="1"/>
  <c r="G1103" i="1"/>
  <c r="H1111" i="1"/>
  <c r="G1111" i="1"/>
  <c r="H1119" i="1"/>
  <c r="G1119" i="1"/>
  <c r="H1127" i="1"/>
  <c r="G1127" i="1"/>
  <c r="H1135" i="1"/>
  <c r="G1135" i="1"/>
  <c r="H1143" i="1"/>
  <c r="G1143" i="1"/>
  <c r="H1151" i="1"/>
  <c r="G1151"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I1446" i="1"/>
  <c r="I1463"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093" i="1"/>
  <c r="G1097" i="1"/>
  <c r="G1101" i="1"/>
  <c r="G1105" i="1"/>
  <c r="G1109" i="1"/>
  <c r="G1113" i="1"/>
  <c r="G1117" i="1"/>
  <c r="G1121" i="1"/>
  <c r="G1125" i="1"/>
  <c r="G1129" i="1"/>
  <c r="G1133" i="1"/>
  <c r="G1137" i="1"/>
  <c r="G1141" i="1"/>
  <c r="G1145" i="1"/>
  <c r="G1149" i="1"/>
  <c r="G1219" i="1"/>
  <c r="I1450" i="1"/>
  <c r="J1448" i="1"/>
  <c r="J1452" i="1"/>
  <c r="H1483" i="1"/>
  <c r="G1483" i="1"/>
  <c r="H1487" i="1"/>
  <c r="G1487" i="1"/>
  <c r="H1491" i="1"/>
  <c r="G1491" i="1"/>
  <c r="H1495" i="1"/>
  <c r="G1495" i="1"/>
  <c r="H1499" i="1"/>
  <c r="G1499" i="1"/>
  <c r="H1503" i="1"/>
  <c r="G1503" i="1"/>
  <c r="H1507" i="1"/>
  <c r="G1507" i="1"/>
  <c r="H1511" i="1"/>
  <c r="G1511" i="1"/>
  <c r="H1515" i="1"/>
  <c r="G1515" i="1"/>
  <c r="I30" i="3"/>
  <c r="D1453" i="1"/>
  <c r="H1453" i="1" s="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J1440" i="1"/>
  <c r="H1441" i="1"/>
  <c r="I1441" i="1" s="1"/>
  <c r="J1444" i="1"/>
  <c r="G1447" i="1"/>
  <c r="G1451" i="1"/>
  <c r="I1451" i="1" s="1"/>
  <c r="J1456" i="1"/>
  <c r="J1460" i="1"/>
  <c r="J1465" i="1"/>
  <c r="J1473" i="1"/>
  <c r="H1476" i="1"/>
  <c r="G1476" i="1"/>
  <c r="H1478" i="1"/>
  <c r="G1478" i="1"/>
  <c r="H1480" i="1"/>
  <c r="H1567" i="1"/>
  <c r="G1567" i="1"/>
  <c r="H1575" i="1"/>
  <c r="G1575" i="1"/>
  <c r="E412" i="4"/>
  <c r="I16" i="3"/>
  <c r="F196" i="4"/>
  <c r="E68" i="5"/>
  <c r="E5" i="7"/>
  <c r="I35" i="3"/>
  <c r="C1518" i="1"/>
  <c r="J1445" i="1"/>
  <c r="H1446" i="1"/>
  <c r="J1446" i="1"/>
  <c r="H1447" i="1"/>
  <c r="G1448" i="1"/>
  <c r="I1448" i="1" s="1"/>
  <c r="H1450" i="1"/>
  <c r="J1450" i="1"/>
  <c r="H1451" i="1"/>
  <c r="G1452" i="1"/>
  <c r="I1452" i="1" s="1"/>
  <c r="G1454" i="1"/>
  <c r="G1455" i="1"/>
  <c r="I1455" i="1" s="1"/>
  <c r="G1459" i="1"/>
  <c r="G1464" i="1"/>
  <c r="G1468" i="1"/>
  <c r="D1469" i="1"/>
  <c r="G1469" i="1" s="1"/>
  <c r="G1470" i="1"/>
  <c r="G1472" i="1"/>
  <c r="I1472" i="1" s="1"/>
  <c r="G1480" i="1"/>
  <c r="G1484" i="1"/>
  <c r="G1488" i="1"/>
  <c r="G1492" i="1"/>
  <c r="G1496" i="1"/>
  <c r="G1500" i="1"/>
  <c r="H1519" i="1"/>
  <c r="G1519" i="1"/>
  <c r="H1523" i="1"/>
  <c r="G1523" i="1"/>
  <c r="H1527" i="1"/>
  <c r="G1527" i="1"/>
  <c r="H1531" i="1"/>
  <c r="G1531" i="1"/>
  <c r="H1535" i="1"/>
  <c r="G1535" i="1"/>
  <c r="H1539" i="1"/>
  <c r="G1539" i="1"/>
  <c r="H1543" i="1"/>
  <c r="G1543" i="1"/>
  <c r="H1547" i="1"/>
  <c r="G1547" i="1"/>
  <c r="H1551" i="1"/>
  <c r="G1551" i="1"/>
  <c r="H1555" i="1"/>
  <c r="G1555" i="1"/>
  <c r="H1559" i="1"/>
  <c r="G1559" i="1"/>
  <c r="G1565" i="1"/>
  <c r="H1565" i="1"/>
  <c r="G1573" i="1"/>
  <c r="H1573" i="1"/>
  <c r="E350" i="4"/>
  <c r="G1442" i="1"/>
  <c r="I1442" i="1" s="1"/>
  <c r="J1442" i="1"/>
  <c r="H1455" i="1"/>
  <c r="H1458" i="1"/>
  <c r="I1458" i="1" s="1"/>
  <c r="J1458" i="1"/>
  <c r="H1459" i="1"/>
  <c r="H1463" i="1"/>
  <c r="J1463" i="1"/>
  <c r="H1464" i="1"/>
  <c r="H1467" i="1"/>
  <c r="I1467" i="1" s="1"/>
  <c r="J1467" i="1"/>
  <c r="H1468" i="1"/>
  <c r="H1471" i="1"/>
  <c r="I1471" i="1" s="1"/>
  <c r="J1471" i="1"/>
  <c r="H1472" i="1"/>
  <c r="H1475" i="1"/>
  <c r="G1475" i="1"/>
  <c r="I1477" i="1"/>
  <c r="I1479" i="1"/>
  <c r="H1562" i="1"/>
  <c r="G1562" i="1"/>
  <c r="H1570" i="1"/>
  <c r="G1570" i="1"/>
  <c r="F163" i="4"/>
  <c r="E6" i="5"/>
  <c r="F50" i="4"/>
  <c r="F82" i="4"/>
  <c r="F224" i="4"/>
  <c r="D528" i="4"/>
  <c r="D42" i="8"/>
  <c r="H1577" i="1"/>
  <c r="E163" i="4"/>
  <c r="D159" i="1" s="1"/>
  <c r="H159" i="1" s="1"/>
  <c r="F188" i="4"/>
  <c r="F383" i="4"/>
  <c r="F529" i="4"/>
  <c r="D643" i="4"/>
  <c r="F69" i="5"/>
  <c r="E308" i="9"/>
  <c r="B308" i="9" s="1"/>
  <c r="D5" i="6"/>
  <c r="H21" i="9"/>
  <c r="G21" i="9"/>
  <c r="E21" i="9" s="1"/>
  <c r="F197" i="4"/>
  <c r="D311" i="4"/>
  <c r="D363" i="4"/>
  <c r="E643" i="4"/>
  <c r="D637" i="1" s="1"/>
  <c r="D420" i="4"/>
  <c r="D459" i="4"/>
  <c r="D484" i="4"/>
  <c r="D580" i="4"/>
  <c r="D12" i="5"/>
  <c r="F70" i="5"/>
  <c r="F177" i="5"/>
  <c r="E206" i="5"/>
  <c r="D129" i="6"/>
  <c r="G316" i="9"/>
  <c r="E316" i="9" s="1"/>
  <c r="H29" i="3"/>
  <c r="F45" i="4"/>
  <c r="F54" i="4"/>
  <c r="D106" i="4"/>
  <c r="D6" i="4" s="1"/>
  <c r="F125" i="4"/>
  <c r="D215" i="4"/>
  <c r="E263" i="4"/>
  <c r="D259" i="1" s="1"/>
  <c r="H259" i="1" s="1"/>
  <c r="D299" i="4"/>
  <c r="D351" i="4"/>
  <c r="F416" i="4"/>
  <c r="D472" i="4"/>
  <c r="E529" i="4"/>
  <c r="F8" i="5"/>
  <c r="F68" i="5"/>
  <c r="F79" i="5"/>
  <c r="F149" i="5"/>
  <c r="F180" i="5"/>
  <c r="F190" i="5"/>
  <c r="D206" i="5"/>
  <c r="E238" i="5"/>
  <c r="D245" i="5"/>
  <c r="E35" i="6"/>
  <c r="D89" i="6"/>
  <c r="D114"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88" i="9"/>
  <c r="E188" i="9" s="1"/>
  <c r="B188" i="9" s="1"/>
  <c r="G186" i="9"/>
  <c r="E186" i="9" s="1"/>
  <c r="B186" i="9" s="1"/>
  <c r="G184" i="9"/>
  <c r="E184" i="9" s="1"/>
  <c r="B184" i="9" s="1"/>
  <c r="G182" i="9"/>
  <c r="E182" i="9" s="1"/>
  <c r="B182" i="9" s="1"/>
  <c r="G166" i="9"/>
  <c r="E166" i="9" s="1"/>
  <c r="B166" i="9" s="1"/>
  <c r="H165" i="9"/>
  <c r="G165" i="9"/>
  <c r="G164" i="9"/>
  <c r="E164" i="9" s="1"/>
  <c r="B164" i="9" s="1"/>
  <c r="G163" i="9"/>
  <c r="E163" i="9" s="1"/>
  <c r="B163" i="9" s="1"/>
  <c r="G162" i="9"/>
  <c r="E162" i="9" s="1"/>
  <c r="B162" i="9" s="1"/>
  <c r="G161" i="9"/>
  <c r="E161" i="9" s="1"/>
  <c r="B161" i="9" s="1"/>
  <c r="G189" i="9"/>
  <c r="E189" i="9" s="1"/>
  <c r="B189" i="9" s="1"/>
  <c r="G187" i="9"/>
  <c r="E187" i="9" s="1"/>
  <c r="B187" i="9" s="1"/>
  <c r="G185" i="9"/>
  <c r="E185" i="9" s="1"/>
  <c r="B185" i="9" s="1"/>
  <c r="G183" i="9"/>
  <c r="E183" i="9" s="1"/>
  <c r="B183" i="9" s="1"/>
  <c r="I10" i="9"/>
  <c r="E59" i="9"/>
  <c r="B59" i="9" s="1"/>
  <c r="E71" i="9"/>
  <c r="B71" i="9" s="1"/>
  <c r="B85" i="9"/>
  <c r="B93" i="9"/>
  <c r="B101" i="9"/>
  <c r="B109" i="9"/>
  <c r="E111" i="9"/>
  <c r="B111" i="9" s="1"/>
  <c r="E290" i="9"/>
  <c r="B290" i="9" s="1"/>
  <c r="B30" i="9"/>
  <c r="B45" i="9"/>
  <c r="E55" i="9"/>
  <c r="B55" i="9" s="1"/>
  <c r="B61" i="9"/>
  <c r="B113" i="9"/>
  <c r="E35" i="9"/>
  <c r="B35" i="9" s="1"/>
  <c r="B41" i="9"/>
  <c r="E51" i="9"/>
  <c r="B51" i="9" s="1"/>
  <c r="B57" i="9"/>
  <c r="B65" i="9"/>
  <c r="B69" i="9"/>
  <c r="E79" i="9"/>
  <c r="B79" i="9" s="1"/>
  <c r="B89" i="9"/>
  <c r="B105" i="9"/>
  <c r="E107" i="9"/>
  <c r="B107" i="9" s="1"/>
  <c r="B117" i="9"/>
  <c r="B121" i="9"/>
  <c r="B234" i="9"/>
  <c r="B246" i="9"/>
  <c r="B252" i="9"/>
  <c r="B262" i="9"/>
  <c r="B268" i="9"/>
  <c r="B218" i="9"/>
  <c r="B238" i="9"/>
  <c r="B250" i="9"/>
  <c r="B256" i="9"/>
  <c r="B266" i="9"/>
  <c r="F644" i="4" l="1"/>
  <c r="H412" i="1"/>
  <c r="G412" i="1"/>
  <c r="F6" i="4"/>
  <c r="H16" i="3"/>
  <c r="C2" i="1"/>
  <c r="F245" i="5"/>
  <c r="C1222" i="1"/>
  <c r="D237" i="5"/>
  <c r="F215" i="4"/>
  <c r="C211" i="1"/>
  <c r="H311" i="9"/>
  <c r="D1183" i="1"/>
  <c r="F12" i="5"/>
  <c r="D7" i="5"/>
  <c r="C990" i="1"/>
  <c r="F420" i="4"/>
  <c r="D635" i="4"/>
  <c r="C414" i="1"/>
  <c r="H24" i="3"/>
  <c r="F5" i="6"/>
  <c r="C1299" i="1"/>
  <c r="D141" i="6"/>
  <c r="D151" i="4"/>
  <c r="F528" i="4"/>
  <c r="D636" i="4"/>
  <c r="C522" i="1"/>
  <c r="D984" i="1"/>
  <c r="E408" i="4"/>
  <c r="D403" i="1" s="1"/>
  <c r="D345" i="1"/>
  <c r="F213" i="9"/>
  <c r="B213" i="9" s="1"/>
  <c r="H27" i="3"/>
  <c r="F114" i="6"/>
  <c r="C1408" i="1"/>
  <c r="E237" i="5"/>
  <c r="F238" i="5"/>
  <c r="D1215" i="1"/>
  <c r="E176" i="5"/>
  <c r="F351" i="4"/>
  <c r="D350" i="4"/>
  <c r="C346" i="1"/>
  <c r="B316" i="9"/>
  <c r="E315" i="9"/>
  <c r="I10" i="3" s="1"/>
  <c r="F580" i="4"/>
  <c r="C574" i="1"/>
  <c r="B21" i="9"/>
  <c r="E407" i="4"/>
  <c r="D402" i="1" s="1"/>
  <c r="F263" i="4"/>
  <c r="I1468" i="1"/>
  <c r="I29" i="3"/>
  <c r="D1436" i="1"/>
  <c r="I1478" i="1"/>
  <c r="G259" i="1"/>
  <c r="F89" i="6"/>
  <c r="C1383" i="1"/>
  <c r="G311" i="9"/>
  <c r="E311" i="9" s="1"/>
  <c r="B311" i="9" s="1"/>
  <c r="C1183" i="1"/>
  <c r="F206" i="5"/>
  <c r="E528" i="4"/>
  <c r="D523" i="1"/>
  <c r="F299" i="4"/>
  <c r="D298" i="4"/>
  <c r="D412" i="4" s="1"/>
  <c r="C294" i="1"/>
  <c r="F106" i="4"/>
  <c r="C102" i="1"/>
  <c r="F129" i="6"/>
  <c r="C1423" i="1"/>
  <c r="D176" i="5"/>
  <c r="F484" i="4"/>
  <c r="C478" i="1"/>
  <c r="F363" i="4"/>
  <c r="C358" i="1"/>
  <c r="K1451" i="9"/>
  <c r="G314" i="9"/>
  <c r="E314" i="9" s="1"/>
  <c r="B314" i="9" s="1"/>
  <c r="C1517" i="1"/>
  <c r="I34" i="3"/>
  <c r="G638" i="1"/>
  <c r="H638" i="1"/>
  <c r="I1464" i="1"/>
  <c r="I21" i="3"/>
  <c r="D1046" i="1"/>
  <c r="E639" i="4"/>
  <c r="D407" i="1"/>
  <c r="H1469" i="1"/>
  <c r="E151" i="4"/>
  <c r="E165" i="9"/>
  <c r="B165" i="9" s="1"/>
  <c r="I25" i="3"/>
  <c r="D1329" i="1"/>
  <c r="F472" i="4"/>
  <c r="C466" i="1"/>
  <c r="E141" i="6"/>
  <c r="F459" i="4"/>
  <c r="C453" i="1"/>
  <c r="F311" i="4"/>
  <c r="C306" i="1"/>
  <c r="F35" i="6"/>
  <c r="F643" i="4"/>
  <c r="C637" i="1"/>
  <c r="G313" i="9"/>
  <c r="E313" i="9" s="1"/>
  <c r="I1459" i="1"/>
  <c r="G1518" i="1"/>
  <c r="H1518" i="1"/>
  <c r="I1476" i="1"/>
  <c r="I1447" i="1"/>
  <c r="G1453" i="1"/>
  <c r="G159" i="1"/>
  <c r="F412" i="4" l="1"/>
  <c r="D639" i="4"/>
  <c r="C407" i="1"/>
  <c r="E312" i="9"/>
  <c r="B313" i="9"/>
  <c r="H306" i="1"/>
  <c r="G306" i="1"/>
  <c r="H358" i="1"/>
  <c r="G358" i="1"/>
  <c r="H22" i="3"/>
  <c r="C1153" i="1"/>
  <c r="F176" i="5"/>
  <c r="D175" i="5"/>
  <c r="H637" i="1"/>
  <c r="G637" i="1"/>
  <c r="H466" i="1"/>
  <c r="G466" i="1"/>
  <c r="G1517" i="1"/>
  <c r="H1517" i="1"/>
  <c r="H11" i="3"/>
  <c r="G1423" i="1"/>
  <c r="H1423" i="1"/>
  <c r="H294" i="1"/>
  <c r="G294" i="1"/>
  <c r="E636" i="4"/>
  <c r="D630" i="1" s="1"/>
  <c r="D522" i="1"/>
  <c r="E635" i="4"/>
  <c r="D629" i="1" s="1"/>
  <c r="H1383" i="1"/>
  <c r="G1383" i="1"/>
  <c r="G574" i="1"/>
  <c r="H574" i="1"/>
  <c r="G346" i="1"/>
  <c r="H346" i="1"/>
  <c r="H1215" i="1"/>
  <c r="G1215" i="1"/>
  <c r="C630" i="1"/>
  <c r="H1299" i="1"/>
  <c r="G1299" i="1"/>
  <c r="G414" i="1"/>
  <c r="H414" i="1"/>
  <c r="D6" i="5"/>
  <c r="H20" i="3"/>
  <c r="F7" i="5"/>
  <c r="C985" i="1"/>
  <c r="G211" i="1"/>
  <c r="H211" i="1"/>
  <c r="H478" i="1"/>
  <c r="G478" i="1"/>
  <c r="D407" i="4"/>
  <c r="F298" i="4"/>
  <c r="C293" i="1"/>
  <c r="H1436" i="1"/>
  <c r="G1436" i="1"/>
  <c r="D408" i="4"/>
  <c r="F350" i="4"/>
  <c r="C345" i="1"/>
  <c r="F635" i="4"/>
  <c r="C629" i="1"/>
  <c r="D633" i="1"/>
  <c r="H1329" i="1"/>
  <c r="G1329" i="1"/>
  <c r="H1046" i="1"/>
  <c r="G1046" i="1"/>
  <c r="G102" i="1"/>
  <c r="H102" i="1"/>
  <c r="H1183" i="1"/>
  <c r="G1183" i="1"/>
  <c r="I23" i="3"/>
  <c r="D1214" i="1"/>
  <c r="H17" i="3"/>
  <c r="F151" i="4"/>
  <c r="D289" i="4"/>
  <c r="C147" i="1"/>
  <c r="F237" i="5"/>
  <c r="H23" i="3"/>
  <c r="C1214" i="1"/>
  <c r="G2" i="1"/>
  <c r="H2" i="1"/>
  <c r="H453" i="1"/>
  <c r="G453" i="1"/>
  <c r="E289" i="4"/>
  <c r="I17" i="3"/>
  <c r="D147" i="1"/>
  <c r="I28" i="3"/>
  <c r="D1435" i="1"/>
  <c r="H523" i="1"/>
  <c r="G523" i="1"/>
  <c r="I22" i="3"/>
  <c r="E175" i="5"/>
  <c r="D1153" i="1"/>
  <c r="H19" i="9"/>
  <c r="E19" i="9" s="1"/>
  <c r="B19" i="9" s="1"/>
  <c r="H1408" i="1"/>
  <c r="G1408" i="1"/>
  <c r="H522" i="1"/>
  <c r="G522" i="1"/>
  <c r="H28" i="3"/>
  <c r="F141" i="6"/>
  <c r="C1435" i="1"/>
  <c r="G318" i="9"/>
  <c r="E318" i="9" s="1"/>
  <c r="H990" i="1"/>
  <c r="G990" i="1"/>
  <c r="G1222" i="1"/>
  <c r="H1222" i="1"/>
  <c r="E317" i="9" l="1"/>
  <c r="B318" i="9"/>
  <c r="H1214" i="1"/>
  <c r="G1214" i="1"/>
  <c r="N3" i="9"/>
  <c r="I11" i="3"/>
  <c r="H1435" i="1"/>
  <c r="G1435" i="1"/>
  <c r="F407" i="4"/>
  <c r="C402" i="1"/>
  <c r="G285" i="9"/>
  <c r="E285" i="9" s="1"/>
  <c r="B285" i="9" s="1"/>
  <c r="G278" i="9"/>
  <c r="C984" i="1"/>
  <c r="F6" i="5"/>
  <c r="G1153" i="1"/>
  <c r="H1153" i="1"/>
  <c r="G407" i="1"/>
  <c r="H407" i="1"/>
  <c r="G147" i="1"/>
  <c r="H147" i="1"/>
  <c r="H293" i="1"/>
  <c r="G293" i="1"/>
  <c r="H630" i="1"/>
  <c r="G630" i="1"/>
  <c r="D413" i="4"/>
  <c r="F289" i="4"/>
  <c r="D291" i="4"/>
  <c r="C285" i="1"/>
  <c r="D290" i="4"/>
  <c r="H629" i="1"/>
  <c r="G629" i="1"/>
  <c r="F636" i="4"/>
  <c r="D1152" i="1"/>
  <c r="H278" i="9"/>
  <c r="E413" i="4"/>
  <c r="E291" i="4"/>
  <c r="D287" i="1" s="1"/>
  <c r="D285" i="1"/>
  <c r="E290" i="4"/>
  <c r="D286" i="1" s="1"/>
  <c r="G345" i="1"/>
  <c r="H345" i="1"/>
  <c r="H985" i="1"/>
  <c r="G985" i="1"/>
  <c r="H9" i="3"/>
  <c r="F639" i="4"/>
  <c r="C633" i="1"/>
  <c r="F175" i="5"/>
  <c r="C1152" i="1"/>
  <c r="F408" i="4"/>
  <c r="C403" i="1"/>
  <c r="E640" i="4" l="1"/>
  <c r="E415" i="4"/>
  <c r="D410" i="1" s="1"/>
  <c r="D408" i="1"/>
  <c r="E414" i="4"/>
  <c r="D409" i="1" s="1"/>
  <c r="F291" i="4"/>
  <c r="C287" i="1"/>
  <c r="F290" i="4"/>
  <c r="C286" i="1"/>
  <c r="H1152" i="1"/>
  <c r="G1152" i="1"/>
  <c r="H285" i="1"/>
  <c r="G285" i="1"/>
  <c r="E278" i="9"/>
  <c r="G403" i="1"/>
  <c r="H403" i="1"/>
  <c r="H402" i="1"/>
  <c r="G402" i="1"/>
  <c r="K3" i="9"/>
  <c r="I9" i="3"/>
  <c r="H633" i="1"/>
  <c r="G633" i="1"/>
  <c r="D415" i="4"/>
  <c r="D640" i="4"/>
  <c r="F413" i="4"/>
  <c r="C408" i="1"/>
  <c r="D414" i="4"/>
  <c r="G984" i="1"/>
  <c r="H8" i="3"/>
  <c r="H984" i="1"/>
  <c r="H287" i="1" l="1"/>
  <c r="G287" i="1"/>
  <c r="D642" i="4"/>
  <c r="F640" i="4"/>
  <c r="C634" i="1"/>
  <c r="D641" i="4"/>
  <c r="G286" i="1"/>
  <c r="H286" i="1"/>
  <c r="M3" i="9"/>
  <c r="E642" i="4"/>
  <c r="D634" i="1"/>
  <c r="E641" i="4"/>
  <c r="F414" i="4"/>
  <c r="C409" i="1"/>
  <c r="F415" i="4"/>
  <c r="C410" i="1"/>
  <c r="H408" i="1"/>
  <c r="G408" i="1"/>
  <c r="E277" i="9"/>
  <c r="I8" i="3" s="1"/>
  <c r="B278" i="9"/>
  <c r="E645" i="4" l="1"/>
  <c r="D635" i="1"/>
  <c r="G634" i="1"/>
  <c r="H634" i="1"/>
  <c r="H409" i="1"/>
  <c r="G409" i="1"/>
  <c r="E646" i="4"/>
  <c r="D636" i="1"/>
  <c r="D646" i="4"/>
  <c r="C636" i="1"/>
  <c r="F642" i="4"/>
  <c r="G410" i="1"/>
  <c r="H410" i="1"/>
  <c r="F641" i="4"/>
  <c r="D645" i="4"/>
  <c r="C635" i="1"/>
  <c r="G276" i="9"/>
  <c r="E276" i="9" s="1"/>
  <c r="B276" i="9" s="1"/>
  <c r="H636" i="1" l="1"/>
  <c r="G636" i="1"/>
  <c r="H635" i="1"/>
  <c r="G635" i="1"/>
  <c r="I18" i="3"/>
  <c r="D639" i="1"/>
  <c r="H18" i="3"/>
  <c r="F645" i="4"/>
  <c r="C639" i="1"/>
  <c r="I19" i="3"/>
  <c r="D640" i="1"/>
  <c r="H19" i="3"/>
  <c r="F646" i="4"/>
  <c r="C640" i="1"/>
  <c r="H640" i="1" l="1"/>
  <c r="G640" i="1"/>
  <c r="H639" i="1"/>
  <c r="G639" i="1"/>
  <c r="H7" i="3"/>
  <c r="J3" i="9" l="1"/>
  <c r="G274" i="9" l="1"/>
  <c r="M272" i="9"/>
  <c r="L272" i="9"/>
  <c r="F272" i="9" s="1"/>
  <c r="H274" i="9"/>
  <c r="G18" i="9"/>
  <c r="H18" i="9"/>
  <c r="I5" i="9"/>
  <c r="E5" i="9" s="1"/>
  <c r="K11" i="9"/>
  <c r="J17" i="9"/>
  <c r="J9" i="9"/>
  <c r="H15" i="9"/>
  <c r="J6" i="9"/>
  <c r="I11" i="9"/>
  <c r="H17" i="9"/>
  <c r="I8" i="9"/>
  <c r="M15" i="9"/>
  <c r="J5" i="9"/>
  <c r="L16" i="9"/>
  <c r="F16" i="9" s="1"/>
  <c r="K13" i="9"/>
  <c r="K10" i="9"/>
  <c r="K9" i="9"/>
  <c r="L15" i="9"/>
  <c r="J11" i="9"/>
  <c r="I17" i="9"/>
  <c r="K8" i="9"/>
  <c r="J10" i="9"/>
  <c r="J7" i="9"/>
  <c r="K7" i="9"/>
  <c r="J12" i="9"/>
  <c r="I7" i="9"/>
  <c r="G16" i="9"/>
  <c r="K6" i="9"/>
  <c r="M16" i="9"/>
  <c r="I12" i="9"/>
  <c r="J8" i="9"/>
  <c r="G15" i="9"/>
  <c r="I6" i="9"/>
  <c r="K12" i="9"/>
  <c r="G17" i="9"/>
  <c r="J13" i="9"/>
  <c r="K5" i="9"/>
  <c r="I13" i="9"/>
  <c r="I9" i="9"/>
  <c r="E9" i="9" s="1"/>
  <c r="B9" i="9" s="1"/>
  <c r="H16" i="9"/>
  <c r="E12" i="9" l="1"/>
  <c r="B12" i="9" s="1"/>
  <c r="E15" i="9"/>
  <c r="E17" i="9"/>
  <c r="B17" i="9" s="1"/>
  <c r="E16" i="9"/>
  <c r="B16" i="9" s="1"/>
  <c r="E8" i="9"/>
  <c r="B8" i="9" s="1"/>
  <c r="B5" i="9"/>
  <c r="E10" i="9"/>
  <c r="B10" i="9" s="1"/>
  <c r="B272" i="9"/>
  <c r="F20" i="9"/>
  <c r="E13" i="9"/>
  <c r="B13" i="9" s="1"/>
  <c r="E7" i="9"/>
  <c r="B7" i="9" s="1"/>
  <c r="F15" i="9"/>
  <c r="F14" i="9" s="1"/>
  <c r="E6" i="9"/>
  <c r="B6" i="9" s="1"/>
  <c r="E11" i="9"/>
  <c r="B11" i="9" s="1"/>
  <c r="E18" i="9"/>
  <c r="B18" i="9" s="1"/>
  <c r="E274" i="9"/>
  <c r="F3" i="9" l="1"/>
  <c r="E4" i="9"/>
  <c r="B15" i="9"/>
  <c r="E1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<sst xmlns="http://schemas.openxmlformats.org/spreadsheetml/2006/main" count="4374" uniqueCount="3426">
  <si>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</si>
  <si>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</si>
  <si>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</si>
  <si>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</si>
  <si>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</si>
  <si>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</si>
  <si>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</si>
  <si>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</si>
  <si>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</si>
  <si>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</si>
  <si>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</si>
  <si>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</si>
  <si>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</si>
  <si>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</si>
  <si>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</si>
  <si>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</si>
  <si>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</si>
  <si>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</si>
  <si>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</si>
  <si>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</si>
  <si>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</si>
  <si>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</si>
  <si>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</si>
  <si>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</si>
  <si>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</si>
  <si>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</si>
  <si>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</si>
  <si>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</si>
  <si>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</si>
  <si>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</si>
  <si>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</si>
  <si>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VELIKA LUDINA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</si>
  <si>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</si>
  <si>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</si>
  <si>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</si>
  <si>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</si>
  <si>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</si>
  <si>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</si>
  <si>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</si>
  <si>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</si>
  <si>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</si>
  <si>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</si>
  <si>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</si>
  <si>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</si>
  <si>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</si>
  <si>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</si>
  <si>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</si>
  <si>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</si>
  <si>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</si>
  <si>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28723 - OPĆINA VELIKA LUDINA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</si>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</sst>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1636104.15</v>
      </c>
      <c r="D2" s="6">
        <f>'PR-RAS'!E6</f>
        <v>2228430.8000000003</v>
      </c>
      <c r="E2" s="6">
        <v>0</v>
      </c>
      <c r="F2" s="6">
        <v>0</v>
      </c>
      <c r="G2" s="7">
        <f t="shared" ref="G2:G264" si="0">(B2/1000)*(C2*1+D2*2)</f>
        <v>6092.9657500000003</v>
      </c>
      <c r="H2" s="7">
        <f t="shared" ref="H2:H264" si="1">ABS(C2-ROUND(C2,0))+ABS(D2-ROUND(D2,0))</f>
        <v>0.34999999962747097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611434.98</v>
      </c>
      <c r="D3" s="1">
        <f>'PR-RAS'!E7</f>
        <v>860455.23</v>
      </c>
      <c r="E3" s="1">
        <v>0</v>
      </c>
      <c r="F3" s="1">
        <v>0</v>
      </c>
      <c r="G3" s="2">
        <f t="shared" si="0"/>
        <v>4664.6908800000001</v>
      </c>
      <c r="H3" s="2">
        <f t="shared" si="1"/>
        <v>0.25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568683.84000000008</v>
      </c>
      <c r="D4" s="1">
        <f>'PR-RAS'!E8</f>
        <v>808903.17</v>
      </c>
      <c r="E4" s="1">
        <v>0</v>
      </c>
      <c r="F4" s="1">
        <v>0</v>
      </c>
      <c r="G4" s="2">
        <f t="shared" si="0"/>
        <v>6559.4705400000003</v>
      </c>
      <c r="H4" s="2">
        <f t="shared" si="1"/>
        <v>0.32999999995809048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585005.81000000006</v>
      </c>
      <c r="D5" s="1">
        <f>'PR-RAS'!E9</f>
        <v>808903.17</v>
      </c>
      <c r="E5" s="1">
        <v>0</v>
      </c>
      <c r="F5" s="1">
        <v>0</v>
      </c>
      <c r="G5" s="2">
        <f t="shared" si="0"/>
        <v>8811.2486000000008</v>
      </c>
      <c r="H5" s="2">
        <f t="shared" si="1"/>
        <v>0.35999999998603016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16321.97</v>
      </c>
      <c r="D11" s="1">
        <f>'PR-RAS'!E15</f>
        <v>0</v>
      </c>
      <c r="E11" s="1">
        <v>0</v>
      </c>
      <c r="F11" s="1">
        <v>0</v>
      </c>
      <c r="G11" s="2">
        <f t="shared" si="0"/>
        <v>163.21969999999999</v>
      </c>
      <c r="H11" s="2">
        <f t="shared" si="1"/>
        <v>3.0000000000654836E-2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38192.07</v>
      </c>
      <c r="D19" s="1">
        <f>'PR-RAS'!E23</f>
        <v>44169.45</v>
      </c>
      <c r="E19" s="1">
        <v>0</v>
      </c>
      <c r="F19" s="1">
        <v>0</v>
      </c>
      <c r="G19" s="2">
        <f t="shared" si="0"/>
        <v>2277.55746</v>
      </c>
      <c r="H19" s="2">
        <f t="shared" si="1"/>
        <v>0.51999999999679858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26.08</v>
      </c>
      <c r="D20" s="1">
        <f>'PR-RAS'!E24</f>
        <v>174.45</v>
      </c>
      <c r="E20" s="1">
        <v>0</v>
      </c>
      <c r="F20" s="1">
        <v>0</v>
      </c>
      <c r="G20" s="2">
        <f t="shared" si="0"/>
        <v>7.1246199999999993</v>
      </c>
      <c r="H20" s="2">
        <f t="shared" si="1"/>
        <v>0.52999999999998693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38165.99</v>
      </c>
      <c r="D23" s="1">
        <f>'PR-RAS'!E27</f>
        <v>43995</v>
      </c>
      <c r="E23" s="1">
        <v>0</v>
      </c>
      <c r="F23" s="1">
        <v>0</v>
      </c>
      <c r="G23" s="2">
        <f t="shared" si="0"/>
        <v>2775.4317799999994</v>
      </c>
      <c r="H23" s="2">
        <f t="shared" si="1"/>
        <v>1.0000000002037268E-2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4559.07</v>
      </c>
      <c r="D25" s="1">
        <f>'PR-RAS'!E29</f>
        <v>7382.61</v>
      </c>
      <c r="E25" s="1">
        <v>0</v>
      </c>
      <c r="F25" s="1">
        <v>0</v>
      </c>
      <c r="G25" s="2">
        <f t="shared" si="0"/>
        <v>463.78296</v>
      </c>
      <c r="H25" s="2">
        <f t="shared" si="1"/>
        <v>0.46000000000003638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4559.07</v>
      </c>
      <c r="D27" s="1">
        <f>'PR-RAS'!E31</f>
        <v>7170.25</v>
      </c>
      <c r="E27" s="1">
        <v>0</v>
      </c>
      <c r="F27" s="1">
        <v>0</v>
      </c>
      <c r="G27" s="2">
        <f t="shared" si="0"/>
        <v>491.38881999999995</v>
      </c>
      <c r="H27" s="2">
        <f t="shared" si="1"/>
        <v>0.31999999999970896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212.36</v>
      </c>
      <c r="E29" s="1">
        <v>0</v>
      </c>
      <c r="F29" s="1">
        <v>0</v>
      </c>
      <c r="G29" s="2">
        <f t="shared" si="0"/>
        <v>11.892160000000001</v>
      </c>
      <c r="H29" s="2">
        <f t="shared" si="1"/>
        <v>0.36000000000001364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458270.26</v>
      </c>
      <c r="D46" s="1">
        <f>'PR-RAS'!E50</f>
        <v>922983.2</v>
      </c>
      <c r="E46" s="1">
        <v>0</v>
      </c>
      <c r="F46" s="1">
        <v>0</v>
      </c>
      <c r="G46" s="2">
        <f t="shared" si="0"/>
        <v>103690.64970000001</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18932.52</v>
      </c>
      <c r="D50" s="1">
        <f>'PR-RAS'!E54</f>
        <v>361591.66</v>
      </c>
      <c r="E50" s="1">
        <v>0</v>
      </c>
      <c r="F50" s="1">
        <v>0</v>
      </c>
      <c r="G50" s="2">
        <f t="shared" si="0"/>
        <v>36363.676160000003</v>
      </c>
      <c r="H50" s="2">
        <f t="shared" si="1"/>
        <v>0.82000000002517481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18932.52</v>
      </c>
      <c r="D54" s="1">
        <f>'PR-RAS'!E58</f>
        <v>361591.66</v>
      </c>
      <c r="E54" s="1">
        <v>0</v>
      </c>
      <c r="F54" s="1">
        <v>0</v>
      </c>
      <c r="G54" s="2">
        <f t="shared" si="0"/>
        <v>39332.139519999997</v>
      </c>
      <c r="H54" s="2">
        <f t="shared" si="1"/>
        <v>0.82000000002517481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438426.2</v>
      </c>
      <c r="D55" s="1">
        <f>'PR-RAS'!E59</f>
        <v>560095.34</v>
      </c>
      <c r="E55" s="1">
        <v>0</v>
      </c>
      <c r="F55" s="1">
        <v>0</v>
      </c>
      <c r="G55" s="2">
        <f t="shared" si="0"/>
        <v>84165.311519999988</v>
      </c>
      <c r="H55" s="2">
        <f t="shared" si="1"/>
        <v>0.53999999997904524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363494.49</v>
      </c>
      <c r="D56" s="1">
        <f>'PR-RAS'!E60</f>
        <v>493515.22</v>
      </c>
      <c r="E56" s="1">
        <v>0</v>
      </c>
      <c r="F56" s="1">
        <v>0</v>
      </c>
      <c r="G56" s="2">
        <f t="shared" si="0"/>
        <v>74278.871149999992</v>
      </c>
      <c r="H56" s="2">
        <f t="shared" si="1"/>
        <v>0.7099999999627471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74931.710000000006</v>
      </c>
      <c r="D57" s="1">
        <f>'PR-RAS'!E61</f>
        <v>66580.12</v>
      </c>
      <c r="E57" s="1">
        <v>0</v>
      </c>
      <c r="F57" s="1">
        <v>0</v>
      </c>
      <c r="G57" s="2">
        <f t="shared" si="0"/>
        <v>11653.149200000002</v>
      </c>
      <c r="H57" s="2">
        <f t="shared" si="1"/>
        <v>0.40999999998894054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911.54</v>
      </c>
      <c r="D64" s="1">
        <f>'PR-RAS'!E68</f>
        <v>1296.2</v>
      </c>
      <c r="E64" s="1">
        <v>0</v>
      </c>
      <c r="F64" s="1">
        <v>0</v>
      </c>
      <c r="G64" s="2">
        <f t="shared" si="0"/>
        <v>220.74822</v>
      </c>
      <c r="H64" s="2">
        <f t="shared" si="1"/>
        <v>0.66000000000008185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911.54</v>
      </c>
      <c r="D65" s="1">
        <f>'PR-RAS'!E69</f>
        <v>1296.2</v>
      </c>
      <c r="E65" s="1">
        <v>0</v>
      </c>
      <c r="F65" s="1">
        <v>0</v>
      </c>
      <c r="G65" s="2">
        <f t="shared" si="0"/>
        <v>224.25216</v>
      </c>
      <c r="H65" s="2">
        <f t="shared" si="1"/>
        <v>0.66000000000008185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321288.87999999995</v>
      </c>
      <c r="D78" s="1">
        <f>'PR-RAS'!E82</f>
        <v>235605.67</v>
      </c>
      <c r="E78" s="1">
        <v>0</v>
      </c>
      <c r="F78" s="1">
        <v>0</v>
      </c>
      <c r="G78" s="2">
        <f t="shared" si="0"/>
        <v>61022.516939999994</v>
      </c>
      <c r="H78" s="2">
        <f t="shared" si="1"/>
        <v>0.45000000004074536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72.16</v>
      </c>
      <c r="D79" s="1">
        <f>'PR-RAS'!E83</f>
        <v>23.17</v>
      </c>
      <c r="E79" s="1">
        <v>0</v>
      </c>
      <c r="F79" s="1">
        <v>0</v>
      </c>
      <c r="G79" s="2">
        <f t="shared" si="0"/>
        <v>9.2430000000000003</v>
      </c>
      <c r="H79" s="2">
        <f t="shared" si="1"/>
        <v>0.32999999999999829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72.16</v>
      </c>
      <c r="D81" s="1">
        <f>'PR-RAS'!E85</f>
        <v>23.17</v>
      </c>
      <c r="E81" s="1">
        <v>0</v>
      </c>
      <c r="F81" s="1">
        <v>0</v>
      </c>
      <c r="G81" s="2">
        <f t="shared" si="0"/>
        <v>9.48</v>
      </c>
      <c r="H81" s="2">
        <f t="shared" si="1"/>
        <v>0.32999999999999829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321216.71999999997</v>
      </c>
      <c r="D87" s="1">
        <f>'PR-RAS'!E91</f>
        <v>235582.5</v>
      </c>
      <c r="E87" s="1">
        <v>0</v>
      </c>
      <c r="F87" s="1">
        <v>0</v>
      </c>
      <c r="G87" s="2">
        <f t="shared" si="0"/>
        <v>68144.827919999996</v>
      </c>
      <c r="H87" s="2">
        <f t="shared" si="1"/>
        <v>0.78000000002793968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35817.49</v>
      </c>
      <c r="D89" s="1">
        <f>'PR-RAS'!E93</f>
        <v>39817.19</v>
      </c>
      <c r="E89" s="1">
        <v>0</v>
      </c>
      <c r="F89" s="1">
        <v>0</v>
      </c>
      <c r="G89" s="2">
        <f t="shared" si="0"/>
        <v>10159.76456</v>
      </c>
      <c r="H89" s="2">
        <f t="shared" si="1"/>
        <v>0.68000000000029104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277364.76</v>
      </c>
      <c r="D90" s="1">
        <f>'PR-RAS'!E94</f>
        <v>175930.2</v>
      </c>
      <c r="E90" s="1">
        <v>0</v>
      </c>
      <c r="F90" s="1">
        <v>0</v>
      </c>
      <c r="G90" s="2">
        <f t="shared" si="0"/>
        <v>56001.039239999998</v>
      </c>
      <c r="H90" s="2">
        <f t="shared" si="1"/>
        <v>0.44000000000232831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8034.47</v>
      </c>
      <c r="D93" s="1">
        <f>'PR-RAS'!E97</f>
        <v>19835.11</v>
      </c>
      <c r="E93" s="1">
        <v>0</v>
      </c>
      <c r="F93" s="1">
        <v>0</v>
      </c>
      <c r="G93" s="2">
        <f t="shared" si="0"/>
        <v>4388.8314799999998</v>
      </c>
      <c r="H93" s="2">
        <f t="shared" si="1"/>
        <v>0.58000000000083674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245110.03000000003</v>
      </c>
      <c r="D102" s="1">
        <f>'PR-RAS'!E106</f>
        <v>209107.97999999998</v>
      </c>
      <c r="E102" s="1">
        <v>0</v>
      </c>
      <c r="F102" s="1">
        <v>0</v>
      </c>
      <c r="G102" s="2">
        <f t="shared" si="0"/>
        <v>66995.92499</v>
      </c>
      <c r="H102" s="2">
        <f t="shared" si="1"/>
        <v>5.0000000046566129E-2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20.319999999999997</v>
      </c>
      <c r="D103" s="1">
        <f>'PR-RAS'!E107</f>
        <v>22.29</v>
      </c>
      <c r="E103" s="1">
        <v>0</v>
      </c>
      <c r="F103" s="1">
        <v>0</v>
      </c>
      <c r="G103" s="2">
        <f t="shared" si="0"/>
        <v>6.6197999999999988</v>
      </c>
      <c r="H103" s="2">
        <f t="shared" si="1"/>
        <v>0.60999999999999588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19.079999999999998</v>
      </c>
      <c r="D104" s="1">
        <f>'PR-RAS'!E108</f>
        <v>0</v>
      </c>
      <c r="E104" s="1">
        <v>0</v>
      </c>
      <c r="F104" s="1">
        <v>0</v>
      </c>
      <c r="G104" s="2">
        <f t="shared" si="0"/>
        <v>1.9652399999999997</v>
      </c>
      <c r="H104" s="2">
        <f t="shared" si="1"/>
        <v>7.9999999999998295E-2</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1.24</v>
      </c>
      <c r="D106" s="1">
        <f>'PR-RAS'!E110</f>
        <v>22.29</v>
      </c>
      <c r="E106" s="1">
        <v>0</v>
      </c>
      <c r="F106" s="1">
        <v>0</v>
      </c>
      <c r="G106" s="2">
        <f t="shared" si="0"/>
        <v>4.8110999999999997</v>
      </c>
      <c r="H106" s="2">
        <f t="shared" si="1"/>
        <v>0.52999999999999914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137773.44</v>
      </c>
      <c r="D108" s="1">
        <f>'PR-RAS'!E112</f>
        <v>86191.81</v>
      </c>
      <c r="E108" s="1">
        <v>0</v>
      </c>
      <c r="F108" s="1">
        <v>0</v>
      </c>
      <c r="G108" s="2">
        <f t="shared" si="0"/>
        <v>33186.805419999997</v>
      </c>
      <c r="H108" s="2">
        <f t="shared" si="1"/>
        <v>0.63000000000465661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6680.13</v>
      </c>
      <c r="D110" s="1">
        <f>'PR-RAS'!E114</f>
        <v>5660.6</v>
      </c>
      <c r="E110" s="1">
        <v>0</v>
      </c>
      <c r="F110" s="1">
        <v>0</v>
      </c>
      <c r="G110" s="2">
        <f t="shared" si="0"/>
        <v>1962.1449700000003</v>
      </c>
      <c r="H110" s="2">
        <f t="shared" si="1"/>
        <v>0.52999999999974534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65534.21</v>
      </c>
      <c r="D111" s="1">
        <f>'PR-RAS'!E115</f>
        <v>18663.98</v>
      </c>
      <c r="E111" s="1">
        <v>0</v>
      </c>
      <c r="F111" s="1">
        <v>0</v>
      </c>
      <c r="G111" s="2">
        <f t="shared" si="0"/>
        <v>11314.8387</v>
      </c>
      <c r="H111" s="2">
        <f t="shared" si="1"/>
        <v>0.22999999999956344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65559.100000000006</v>
      </c>
      <c r="D113" s="1">
        <f>'PR-RAS'!E117</f>
        <v>61867.23</v>
      </c>
      <c r="E113" s="1">
        <v>0</v>
      </c>
      <c r="F113" s="1">
        <v>0</v>
      </c>
      <c r="G113" s="2">
        <f t="shared" si="0"/>
        <v>21200.878720000001</v>
      </c>
      <c r="H113" s="2">
        <f t="shared" si="1"/>
        <v>0.33000000000902219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107316.27</v>
      </c>
      <c r="D116" s="1">
        <f>'PR-RAS'!E120</f>
        <v>122893.87999999999</v>
      </c>
      <c r="E116" s="1">
        <v>0</v>
      </c>
      <c r="F116" s="1">
        <v>0</v>
      </c>
      <c r="G116" s="2">
        <f t="shared" si="0"/>
        <v>40606.963449999996</v>
      </c>
      <c r="H116" s="2">
        <f t="shared" si="1"/>
        <v>0.39000000001396984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197.32</v>
      </c>
      <c r="D117" s="1">
        <f>'PR-RAS'!E121</f>
        <v>6409.37</v>
      </c>
      <c r="E117" s="1">
        <v>0</v>
      </c>
      <c r="F117" s="1">
        <v>0</v>
      </c>
      <c r="G117" s="2">
        <f t="shared" si="0"/>
        <v>1509.8629599999999</v>
      </c>
      <c r="H117" s="2">
        <f t="shared" si="1"/>
        <v>0.68999999999988404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107118.95</v>
      </c>
      <c r="D118" s="1">
        <f>'PR-RAS'!E122</f>
        <v>116484.51</v>
      </c>
      <c r="E118" s="1">
        <v>0</v>
      </c>
      <c r="F118" s="1">
        <v>0</v>
      </c>
      <c r="G118" s="2">
        <f t="shared" si="0"/>
        <v>39790.29249</v>
      </c>
      <c r="H118" s="2">
        <f t="shared" si="1"/>
        <v>0.54000000000814907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278.72000000000003</v>
      </c>
      <c r="E135" s="1">
        <v>0</v>
      </c>
      <c r="F135" s="1">
        <v>0</v>
      </c>
      <c r="G135" s="2">
        <f t="shared" si="0"/>
        <v>74.696960000000018</v>
      </c>
      <c r="H135" s="2">
        <f t="shared" si="1"/>
        <v>0.27999999999997272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278.72000000000003</v>
      </c>
      <c r="E136" s="1">
        <v>0</v>
      </c>
      <c r="F136" s="1">
        <v>0</v>
      </c>
      <c r="G136" s="2">
        <f t="shared" si="0"/>
        <v>75.254400000000018</v>
      </c>
      <c r="H136" s="2">
        <f t="shared" si="1"/>
        <v>0.27999999999997272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278.72000000000003</v>
      </c>
      <c r="E145" s="1">
        <v>0</v>
      </c>
      <c r="F145" s="1">
        <v>0</v>
      </c>
      <c r="G145" s="2">
        <f t="shared" si="0"/>
        <v>80.271360000000001</v>
      </c>
      <c r="H145" s="2">
        <f t="shared" si="1"/>
        <v>0.27999999999997272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1533056.29</v>
      </c>
      <c r="D147" s="1">
        <f>'PR-RAS'!E151</f>
        <v>1607306.0399999998</v>
      </c>
      <c r="E147" s="1">
        <v>0</v>
      </c>
      <c r="F147" s="1">
        <v>0</v>
      </c>
      <c r="G147" s="2">
        <f t="shared" si="0"/>
        <v>693159.58201999986</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478166.76</v>
      </c>
      <c r="D148" s="1">
        <f>'PR-RAS'!E152</f>
        <v>646842.22</v>
      </c>
      <c r="E148" s="1">
        <v>0</v>
      </c>
      <c r="F148" s="1">
        <v>0</v>
      </c>
      <c r="G148" s="2">
        <f t="shared" si="0"/>
        <v>260462.12639999998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383701.81</v>
      </c>
      <c r="D149" s="1">
        <f>'PR-RAS'!E153</f>
        <v>525095.76</v>
      </c>
      <c r="E149" s="1">
        <v>0</v>
      </c>
      <c r="F149" s="1">
        <v>0</v>
      </c>
      <c r="G149" s="2">
        <f t="shared" si="0"/>
        <v>212216.21283999999</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383701.81</v>
      </c>
      <c r="D150" s="1">
        <f>'PR-RAS'!E154</f>
        <v>525095.76</v>
      </c>
      <c r="E150" s="1">
        <v>0</v>
      </c>
      <c r="F150" s="1">
        <v>0</v>
      </c>
      <c r="G150" s="2">
        <f t="shared" si="0"/>
        <v>213650.10617000001</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31154.2</v>
      </c>
      <c r="D154" s="1">
        <f>'PR-RAS'!E158</f>
        <v>35197.85</v>
      </c>
      <c r="E154" s="1">
        <v>0</v>
      </c>
      <c r="F154" s="1">
        <v>0</v>
      </c>
      <c r="G154" s="2">
        <f t="shared" si="0"/>
        <v>15537.134699999999</v>
      </c>
      <c r="H154" s="2">
        <f t="shared" si="1"/>
        <v>0.35000000000218279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63310.75</v>
      </c>
      <c r="D155" s="1">
        <f>'PR-RAS'!E159</f>
        <v>86548.61</v>
      </c>
      <c r="E155" s="1">
        <v>0</v>
      </c>
      <c r="F155" s="1">
        <v>0</v>
      </c>
      <c r="G155" s="2">
        <f t="shared" si="0"/>
        <v>36406.827380000002</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63310.75</v>
      </c>
      <c r="D157" s="1">
        <f>'PR-RAS'!E161</f>
        <v>86548.61</v>
      </c>
      <c r="E157" s="1">
        <v>0</v>
      </c>
      <c r="F157" s="1">
        <v>0</v>
      </c>
      <c r="G157" s="2">
        <f t="shared" si="0"/>
        <v>36879.643320000003</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624688.07000000007</v>
      </c>
      <c r="D159" s="1">
        <f>'PR-RAS'!E163</f>
        <v>699768.76</v>
      </c>
      <c r="E159" s="1">
        <v>0</v>
      </c>
      <c r="F159" s="1">
        <v>0</v>
      </c>
      <c r="G159" s="2">
        <f t="shared" si="0"/>
        <v>319827.64322000003</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12868.220000000001</v>
      </c>
      <c r="D160" s="1">
        <f>'PR-RAS'!E164</f>
        <v>10543.8</v>
      </c>
      <c r="E160" s="1">
        <v>0</v>
      </c>
      <c r="F160" s="1">
        <v>0</v>
      </c>
      <c r="G160" s="2">
        <f t="shared" si="0"/>
        <v>5398.9753799999999</v>
      </c>
      <c r="H160" s="2">
        <f t="shared" si="1"/>
        <v>0.42000000000189175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3359.3</v>
      </c>
      <c r="D161" s="1">
        <f>'PR-RAS'!E165</f>
        <v>2331.61</v>
      </c>
      <c r="E161" s="1">
        <v>0</v>
      </c>
      <c r="F161" s="1">
        <v>0</v>
      </c>
      <c r="G161" s="2">
        <f t="shared" si="0"/>
        <v>1283.6032</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8758.17</v>
      </c>
      <c r="D162" s="1">
        <f>'PR-RAS'!E166</f>
        <v>7522.19</v>
      </c>
      <c r="E162" s="1">
        <v>0</v>
      </c>
      <c r="F162" s="1">
        <v>0</v>
      </c>
      <c r="G162" s="2">
        <f t="shared" si="0"/>
        <v>3832.2105499999998</v>
      </c>
      <c r="H162" s="2">
        <f t="shared" si="1"/>
        <v>0.35999999999967258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750.75</v>
      </c>
      <c r="D163" s="1">
        <f>'PR-RAS'!E167</f>
        <v>690</v>
      </c>
      <c r="E163" s="1">
        <v>0</v>
      </c>
      <c r="F163" s="1">
        <v>0</v>
      </c>
      <c r="G163" s="2">
        <f t="shared" si="0"/>
        <v>345.18150000000003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144775.76</v>
      </c>
      <c r="D165" s="1">
        <f>'PR-RAS'!E169</f>
        <v>117474.84</v>
      </c>
      <c r="E165" s="1">
        <v>0</v>
      </c>
      <c r="F165" s="1">
        <v>0</v>
      </c>
      <c r="G165" s="2">
        <f t="shared" si="0"/>
        <v>62274.972160000005</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15388.75</v>
      </c>
      <c r="D166" s="1">
        <f>'PR-RAS'!E170</f>
        <v>12365.69</v>
      </c>
      <c r="E166" s="1">
        <v>0</v>
      </c>
      <c r="F166" s="1">
        <v>0</v>
      </c>
      <c r="G166" s="2">
        <f t="shared" si="0"/>
        <v>6619.8214500000013</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28774.27</v>
      </c>
      <c r="D167" s="1">
        <f>'PR-RAS'!E171</f>
        <v>28602.34</v>
      </c>
      <c r="E167" s="1">
        <v>0</v>
      </c>
      <c r="F167" s="1">
        <v>0</v>
      </c>
      <c r="G167" s="2">
        <f t="shared" si="0"/>
        <v>14272.5057</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83293.11</v>
      </c>
      <c r="D168" s="1">
        <f>'PR-RAS'!E172</f>
        <v>52472.15</v>
      </c>
      <c r="E168" s="1">
        <v>0</v>
      </c>
      <c r="F168" s="1">
        <v>0</v>
      </c>
      <c r="G168" s="2">
        <f t="shared" si="0"/>
        <v>31435.647470000004</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5189.71</v>
      </c>
      <c r="D169" s="1">
        <f>'PR-RAS'!E173</f>
        <v>4565.3900000000003</v>
      </c>
      <c r="E169" s="1">
        <v>0</v>
      </c>
      <c r="F169" s="1">
        <v>0</v>
      </c>
      <c r="G169" s="2">
        <f t="shared" si="0"/>
        <v>2405.8423200000002</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11967.92</v>
      </c>
      <c r="D170" s="1">
        <f>'PR-RAS'!E174</f>
        <v>18372.39</v>
      </c>
      <c r="E170" s="1">
        <v>0</v>
      </c>
      <c r="F170" s="1">
        <v>0</v>
      </c>
      <c r="G170" s="2">
        <f t="shared" si="0"/>
        <v>8232.4462999999996</v>
      </c>
      <c r="H170" s="2">
        <f t="shared" si="1"/>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162</v>
      </c>
      <c r="D172" s="1">
        <f>'PR-RAS'!E176</f>
        <v>1096.8800000000001</v>
      </c>
      <c r="E172" s="1">
        <v>0</v>
      </c>
      <c r="F172" s="1">
        <v>0</v>
      </c>
      <c r="G172" s="2">
        <f t="shared" si="0"/>
        <v>402.83496000000008</v>
      </c>
      <c r="H172" s="2">
        <f t="shared" si="1"/>
        <v>0.11999999999989086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392286.2</v>
      </c>
      <c r="D173" s="1">
        <f>'PR-RAS'!E177</f>
        <v>483243.9</v>
      </c>
      <c r="E173" s="1">
        <v>0</v>
      </c>
      <c r="F173" s="1">
        <v>0</v>
      </c>
      <c r="G173" s="2">
        <f t="shared" si="0"/>
        <v>233709.12799999997</v>
      </c>
      <c r="H173" s="2">
        <f t="shared" si="1"/>
        <v>0.29999999998835847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15730.93</v>
      </c>
      <c r="D174" s="1">
        <f>'PR-RAS'!E178</f>
        <v>18753.009999999998</v>
      </c>
      <c r="E174" s="1">
        <v>0</v>
      </c>
      <c r="F174" s="1">
        <v>0</v>
      </c>
      <c r="G174" s="2">
        <f t="shared" si="0"/>
        <v>9209.9923499999986</v>
      </c>
      <c r="H174" s="2">
        <f t="shared" si="1"/>
        <v>7.9999999998108251E-2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12552.8</v>
      </c>
      <c r="D175" s="1">
        <f>'PR-RAS'!E179</f>
        <v>23991.96</v>
      </c>
      <c r="E175" s="1">
        <v>0</v>
      </c>
      <c r="F175" s="1">
        <v>0</v>
      </c>
      <c r="G175" s="2">
        <f t="shared" si="0"/>
        <v>10533.389279999999</v>
      </c>
      <c r="H175" s="2">
        <f t="shared" si="1"/>
        <v>0.24000000000160071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13625.52</v>
      </c>
      <c r="D176" s="1">
        <f>'PR-RAS'!E180</f>
        <v>19462.37</v>
      </c>
      <c r="E176" s="1">
        <v>0</v>
      </c>
      <c r="F176" s="1">
        <v>0</v>
      </c>
      <c r="G176" s="2">
        <f t="shared" si="0"/>
        <v>9196.2954999999984</v>
      </c>
      <c r="H176" s="2">
        <f t="shared" si="1"/>
        <v>0.84999999999854481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206612.2</v>
      </c>
      <c r="D177" s="1">
        <f>'PR-RAS'!E181</f>
        <v>262776.94</v>
      </c>
      <c r="E177" s="1">
        <v>0</v>
      </c>
      <c r="F177" s="1">
        <v>0</v>
      </c>
      <c r="G177" s="2">
        <f t="shared" si="0"/>
        <v>128861.23008000001</v>
      </c>
      <c r="H177" s="2">
        <f t="shared" si="1"/>
        <v>0.26000000000931323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22895.97</v>
      </c>
      <c r="D179" s="1">
        <f>'PR-RAS'!E183</f>
        <v>15242.18</v>
      </c>
      <c r="E179" s="1">
        <v>0</v>
      </c>
      <c r="F179" s="1">
        <v>0</v>
      </c>
      <c r="G179" s="2">
        <f t="shared" si="0"/>
        <v>9501.6987399999998</v>
      </c>
      <c r="H179" s="2">
        <f t="shared" si="1"/>
        <v>0.20999999999912689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81336.05</v>
      </c>
      <c r="D180" s="1">
        <f>'PR-RAS'!E184</f>
        <v>88795.89</v>
      </c>
      <c r="E180" s="1">
        <v>0</v>
      </c>
      <c r="F180" s="1">
        <v>0</v>
      </c>
      <c r="G180" s="2">
        <f t="shared" si="0"/>
        <v>46348.081570000002</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16878.79</v>
      </c>
      <c r="D181" s="1">
        <f>'PR-RAS'!E185</f>
        <v>24980.81</v>
      </c>
      <c r="E181" s="1">
        <v>0</v>
      </c>
      <c r="F181" s="1">
        <v>0</v>
      </c>
      <c r="G181" s="2">
        <f t="shared" si="0"/>
        <v>12031.273800000001</v>
      </c>
      <c r="H181" s="2">
        <f t="shared" si="1"/>
        <v>0.39999999999781721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22653.94</v>
      </c>
      <c r="D182" s="1">
        <f>'PR-RAS'!E186</f>
        <v>29240.74</v>
      </c>
      <c r="E182" s="1">
        <v>0</v>
      </c>
      <c r="F182" s="1">
        <v>0</v>
      </c>
      <c r="G182" s="2">
        <f t="shared" si="0"/>
        <v>14685.51102</v>
      </c>
      <c r="H182" s="2">
        <f t="shared" si="1"/>
        <v>0.31999999999970896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74757.89</v>
      </c>
      <c r="D184" s="1">
        <f>'PR-RAS'!E188</f>
        <v>88506.22</v>
      </c>
      <c r="E184" s="1">
        <v>0</v>
      </c>
      <c r="F184" s="1">
        <v>0</v>
      </c>
      <c r="G184" s="2">
        <f t="shared" si="0"/>
        <v>46073.970390000002</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12640.62</v>
      </c>
      <c r="D185" s="1">
        <f>'PR-RAS'!E189</f>
        <v>14549.2</v>
      </c>
      <c r="E185" s="1">
        <v>0</v>
      </c>
      <c r="F185" s="1">
        <v>0</v>
      </c>
      <c r="G185" s="2">
        <f t="shared" si="0"/>
        <v>7679.9796800000004</v>
      </c>
      <c r="H185" s="2">
        <f t="shared" si="1"/>
        <v>0.57999999999992724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4570.5</v>
      </c>
      <c r="D186" s="1">
        <f>'PR-RAS'!E190</f>
        <v>3602.96</v>
      </c>
      <c r="E186" s="1">
        <v>0</v>
      </c>
      <c r="F186" s="1">
        <v>0</v>
      </c>
      <c r="G186" s="2">
        <f t="shared" si="0"/>
        <v>2178.6376999999998</v>
      </c>
      <c r="H186" s="2">
        <f t="shared" si="1"/>
        <v>0.53999999999996362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5562.53</v>
      </c>
      <c r="D187" s="1">
        <f>'PR-RAS'!E191</f>
        <v>4094.84</v>
      </c>
      <c r="E187" s="1">
        <v>0</v>
      </c>
      <c r="F187" s="1">
        <v>0</v>
      </c>
      <c r="G187" s="2">
        <f t="shared" si="0"/>
        <v>2557.9110599999999</v>
      </c>
      <c r="H187" s="2">
        <f t="shared" si="1"/>
        <v>0.63000000000010914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456</v>
      </c>
      <c r="D188" s="1">
        <f>'PR-RAS'!E192</f>
        <v>456.6</v>
      </c>
      <c r="E188" s="1">
        <v>0</v>
      </c>
      <c r="F188" s="1">
        <v>0</v>
      </c>
      <c r="G188" s="2">
        <f t="shared" si="0"/>
        <v>256.04040000000003</v>
      </c>
      <c r="H188" s="2">
        <f t="shared" si="1"/>
        <v>0.39999999999997726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v>
      </c>
      <c r="D189" s="1">
        <f>'PR-RAS'!E193</f>
        <v>403.41</v>
      </c>
      <c r="E189" s="1">
        <v>0</v>
      </c>
      <c r="F189" s="1">
        <v>0</v>
      </c>
      <c r="G189" s="2">
        <f t="shared" si="0"/>
        <v>167.85016000000002</v>
      </c>
      <c r="H189" s="2">
        <f t="shared" si="1"/>
        <v>0.41000000000002501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33.18</v>
      </c>
      <c r="E190" s="1">
        <v>0</v>
      </c>
      <c r="F190" s="1">
        <v>0</v>
      </c>
      <c r="G190" s="2">
        <f t="shared" si="0"/>
        <v>12.54204</v>
      </c>
      <c r="H190" s="2">
        <f t="shared" si="1"/>
        <v>0.17999999999999972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51442.239999999998</v>
      </c>
      <c r="D191" s="1">
        <f>'PR-RAS'!E195</f>
        <v>65366.03</v>
      </c>
      <c r="E191" s="1">
        <v>0</v>
      </c>
      <c r="F191" s="1">
        <v>0</v>
      </c>
      <c r="G191" s="2">
        <f t="shared" si="0"/>
        <v>34613.116999999998</v>
      </c>
      <c r="H191" s="2">
        <f t="shared" si="1"/>
        <v>0.26999999999679858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4375.9799999999996</v>
      </c>
      <c r="D192" s="1">
        <f>'PR-RAS'!E196</f>
        <v>4631.2299999999996</v>
      </c>
      <c r="E192" s="1">
        <v>0</v>
      </c>
      <c r="F192" s="1">
        <v>0</v>
      </c>
      <c r="G192" s="2">
        <f t="shared" si="0"/>
        <v>2604.9420399999999</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4375.9799999999996</v>
      </c>
      <c r="D206" s="1">
        <f>'PR-RAS'!E210</f>
        <v>4631.2299999999996</v>
      </c>
      <c r="E206" s="1">
        <v>0</v>
      </c>
      <c r="F206" s="1">
        <v>0</v>
      </c>
      <c r="G206" s="2">
        <f t="shared" si="0"/>
        <v>2795.8801999999996</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4340.33</v>
      </c>
      <c r="D207" s="1">
        <f>'PR-RAS'!E211</f>
        <v>4403</v>
      </c>
      <c r="E207" s="1">
        <v>0</v>
      </c>
      <c r="F207" s="1">
        <v>0</v>
      </c>
      <c r="G207" s="2">
        <f t="shared" si="0"/>
        <v>2708.1439799999998</v>
      </c>
      <c r="H207" s="2">
        <f t="shared" si="1"/>
        <v>0.32999999999992724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35.65</v>
      </c>
      <c r="D209" s="1">
        <f>'PR-RAS'!E213</f>
        <v>228.23</v>
      </c>
      <c r="E209" s="1">
        <v>0</v>
      </c>
      <c r="F209" s="1">
        <v>0</v>
      </c>
      <c r="G209" s="2">
        <f t="shared" si="0"/>
        <v>102.35887999999998</v>
      </c>
      <c r="H209" s="2">
        <f t="shared" si="1"/>
        <v>0.57999999999999119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189310.69</v>
      </c>
      <c r="D220" s="1">
        <f>'PR-RAS'!E224</f>
        <v>0</v>
      </c>
      <c r="E220" s="1">
        <v>0</v>
      </c>
      <c r="F220" s="1">
        <v>0</v>
      </c>
      <c r="G220" s="2">
        <f t="shared" si="0"/>
        <v>41459.041109999998</v>
      </c>
      <c r="H220" s="2">
        <f t="shared" si="1"/>
        <v>0.30999999999767169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189310.69</v>
      </c>
      <c r="D227" s="1">
        <f>'PR-RAS'!E231</f>
        <v>0</v>
      </c>
      <c r="E227" s="1">
        <v>0</v>
      </c>
      <c r="F227" s="1">
        <v>0</v>
      </c>
      <c r="G227" s="2">
        <f t="shared" si="0"/>
        <v>42784.215940000002</v>
      </c>
      <c r="H227" s="2">
        <f t="shared" si="1"/>
        <v>0.30999999999767169</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189310.69</v>
      </c>
      <c r="D228" s="1">
        <f>'PR-RAS'!E232</f>
        <v>0</v>
      </c>
      <c r="E228" s="1">
        <v>0</v>
      </c>
      <c r="F228" s="1">
        <v>0</v>
      </c>
      <c r="G228" s="2">
        <f t="shared" si="0"/>
        <v>42973.52663</v>
      </c>
      <c r="H228" s="2">
        <f t="shared" si="1"/>
        <v>0.30999999999767169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73900.19</v>
      </c>
      <c r="D248" s="1">
        <f>'PR-RAS'!E252</f>
        <v>53116.160000000003</v>
      </c>
      <c r="E248" s="1">
        <v>0</v>
      </c>
      <c r="F248" s="1">
        <v>0</v>
      </c>
      <c r="G248" s="2">
        <f t="shared" si="0"/>
        <v>44492.72997</v>
      </c>
      <c r="H248" s="2">
        <f t="shared" si="1"/>
        <v>0.35000000000582077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73900.19</v>
      </c>
      <c r="D255" s="1">
        <f>'PR-RAS'!E259</f>
        <v>53116.160000000003</v>
      </c>
      <c r="E255" s="1">
        <v>0</v>
      </c>
      <c r="F255" s="1">
        <v>0</v>
      </c>
      <c r="G255" s="2">
        <f t="shared" si="0"/>
        <v>45753.65754</v>
      </c>
      <c r="H255" s="2">
        <f t="shared" si="1"/>
        <v>0.35000000000582077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56204.52</v>
      </c>
      <c r="D256" s="1">
        <f>'PR-RAS'!E260</f>
        <v>53116.160000000003</v>
      </c>
      <c r="E256" s="1">
        <v>0</v>
      </c>
      <c r="F256" s="1">
        <v>0</v>
      </c>
      <c r="G256" s="2">
        <f t="shared" si="0"/>
        <v>41421.394200000002</v>
      </c>
      <c r="H256" s="2">
        <f t="shared" si="1"/>
        <v>0.64000000000669388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17695.669999999998</v>
      </c>
      <c r="D257" s="1">
        <f>'PR-RAS'!E261</f>
        <v>0</v>
      </c>
      <c r="E257" s="1">
        <v>0</v>
      </c>
      <c r="F257" s="1">
        <v>0</v>
      </c>
      <c r="G257" s="2">
        <f t="shared" si="0"/>
        <v>4530.0915199999999</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162614.6</v>
      </c>
      <c r="D259" s="1">
        <f>'PR-RAS'!E263</f>
        <v>202947.67</v>
      </c>
      <c r="E259" s="1">
        <v>0</v>
      </c>
      <c r="F259" s="1">
        <v>0</v>
      </c>
      <c r="G259" s="2">
        <f t="shared" si="0"/>
        <v>146675.56452000001</v>
      </c>
      <c r="H259" s="2">
        <f t="shared" si="1"/>
        <v>0.72999999998137355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161006.07</v>
      </c>
      <c r="D260" s="1">
        <f>'PR-RAS'!E264</f>
        <v>172947.67</v>
      </c>
      <c r="E260" s="1">
        <v>0</v>
      </c>
      <c r="F260" s="1">
        <v>0</v>
      </c>
      <c r="G260" s="2">
        <f t="shared" si="0"/>
        <v>131287.46519000002</v>
      </c>
      <c r="H260" s="2">
        <f t="shared" si="1"/>
        <v>0.39999999999417923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161006.07</v>
      </c>
      <c r="D261" s="1">
        <f>'PR-RAS'!E265</f>
        <v>172947.67</v>
      </c>
      <c r="E261" s="1">
        <v>0</v>
      </c>
      <c r="F261" s="1">
        <v>0</v>
      </c>
      <c r="G261" s="2">
        <f t="shared" si="0"/>
        <v>131794.36660000001</v>
      </c>
      <c r="H261" s="2">
        <f t="shared" si="1"/>
        <v>0.39999999999417923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30000</v>
      </c>
      <c r="E264" s="1">
        <v>0</v>
      </c>
      <c r="F264" s="1">
        <v>0</v>
      </c>
      <c r="G264" s="2">
        <f t="shared" si="0"/>
        <v>15780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30000</v>
      </c>
      <c r="E265" s="1">
        <v>0</v>
      </c>
      <c r="F265" s="1">
        <v>0</v>
      </c>
      <c r="G265" s="2">
        <f t="shared" ref="G265:G521" si="8">(B265/1000)*(C265*1+D265*2)</f>
        <v>15840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1608.53</v>
      </c>
      <c r="D269" s="1">
        <f>'PR-RAS'!E273</f>
        <v>0</v>
      </c>
      <c r="E269" s="1">
        <v>0</v>
      </c>
      <c r="F269" s="1">
        <v>0</v>
      </c>
      <c r="G269" s="2">
        <f t="shared" si="8"/>
        <v>431.08604000000003</v>
      </c>
      <c r="H269" s="2">
        <f t="shared" si="9"/>
        <v>0.47000000000002728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1608.53</v>
      </c>
      <c r="D270" s="1">
        <f>'PR-RAS'!E274</f>
        <v>0</v>
      </c>
      <c r="E270" s="1">
        <v>0</v>
      </c>
      <c r="F270" s="1">
        <v>0</v>
      </c>
      <c r="G270" s="2">
        <f t="shared" si="8"/>
        <v>432.69457</v>
      </c>
      <c r="H270" s="2">
        <f t="shared" si="9"/>
        <v>0.47000000000002728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1533056.29</v>
      </c>
      <c r="D285" s="1">
        <f>'PR-RAS'!E289</f>
        <v>1607306.0399999998</v>
      </c>
      <c r="E285" s="1">
        <v>0</v>
      </c>
      <c r="F285" s="1">
        <v>0</v>
      </c>
      <c r="G285" s="2">
        <f t="shared" si="8"/>
        <v>1348337.8170799997</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103047.85999999987</v>
      </c>
      <c r="D286" s="1">
        <f>'PR-RAS'!E290</f>
        <v>621124.76000000047</v>
      </c>
      <c r="E286" s="1">
        <v>0</v>
      </c>
      <c r="F286" s="1">
        <v>0</v>
      </c>
      <c r="G286" s="2">
        <f t="shared" si="8"/>
        <v>383409.75330000021</v>
      </c>
      <c r="H286" s="2">
        <f t="shared" si="9"/>
        <v>0.37999999965541065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116746.27</v>
      </c>
      <c r="D288" s="1">
        <f>'PR-RAS'!E292</f>
        <v>0</v>
      </c>
      <c r="E288" s="1">
        <v>0</v>
      </c>
      <c r="F288" s="1">
        <v>0</v>
      </c>
      <c r="G288" s="2">
        <f t="shared" si="8"/>
        <v>33506.179489999995</v>
      </c>
      <c r="H288" s="2">
        <f t="shared" si="9"/>
        <v>0.27000000000407454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112459.33</v>
      </c>
      <c r="E289" s="1">
        <v>0</v>
      </c>
      <c r="F289" s="1">
        <v>0</v>
      </c>
      <c r="G289" s="2">
        <f t="shared" si="8"/>
        <v>64776.574079999999</v>
      </c>
      <c r="H289" s="2">
        <f t="shared" si="9"/>
        <v>0.33000000000174623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211481.5</v>
      </c>
      <c r="D290" s="1">
        <f>'PR-RAS'!E294</f>
        <v>208378.05</v>
      </c>
      <c r="E290" s="1">
        <v>0</v>
      </c>
      <c r="F290" s="1">
        <v>0</v>
      </c>
      <c r="G290" s="2">
        <f t="shared" si="8"/>
        <v>181560.66639999999</v>
      </c>
      <c r="H290" s="2">
        <f t="shared" si="9"/>
        <v>0.54999999998835847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13310.75</v>
      </c>
      <c r="D293" s="1">
        <f>'PR-RAS'!E298</f>
        <v>7545.38</v>
      </c>
      <c r="E293" s="1">
        <v>0</v>
      </c>
      <c r="F293" s="1">
        <v>0</v>
      </c>
      <c r="G293" s="2">
        <f t="shared" si="8"/>
        <v>8293.2409200000002</v>
      </c>
      <c r="H293" s="2">
        <f t="shared" si="9"/>
        <v>0.63000000000010914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8974.74</v>
      </c>
      <c r="D294" s="1">
        <f>'PR-RAS'!E299</f>
        <v>7545.38</v>
      </c>
      <c r="E294" s="1">
        <v>0</v>
      </c>
      <c r="F294" s="1">
        <v>0</v>
      </c>
      <c r="G294" s="2">
        <f t="shared" si="8"/>
        <v>7051.1914999999999</v>
      </c>
      <c r="H294" s="2">
        <f t="shared" si="9"/>
        <v>0.64000000000032742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8974.74</v>
      </c>
      <c r="D295" s="1">
        <f>'PR-RAS'!E300</f>
        <v>7545.38</v>
      </c>
      <c r="E295" s="1">
        <v>0</v>
      </c>
      <c r="F295" s="1">
        <v>0</v>
      </c>
      <c r="G295" s="2">
        <f t="shared" si="8"/>
        <v>7075.2569999999996</v>
      </c>
      <c r="H295" s="2">
        <f t="shared" si="9"/>
        <v>0.64000000000032742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8974.74</v>
      </c>
      <c r="D296" s="1">
        <f>'PR-RAS'!E301</f>
        <v>7545.38</v>
      </c>
      <c r="E296" s="1">
        <v>0</v>
      </c>
      <c r="F296" s="1">
        <v>0</v>
      </c>
      <c r="G296" s="2">
        <f t="shared" si="8"/>
        <v>7099.3224999999993</v>
      </c>
      <c r="H296" s="2">
        <f t="shared" si="9"/>
        <v>0.64000000000032742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4336.01</v>
      </c>
      <c r="D306" s="1">
        <f>'PR-RAS'!E311</f>
        <v>0</v>
      </c>
      <c r="E306" s="1">
        <v>0</v>
      </c>
      <c r="F306" s="1">
        <v>0</v>
      </c>
      <c r="G306" s="2">
        <f t="shared" si="8"/>
        <v>1322.48305</v>
      </c>
      <c r="H306" s="2">
        <f t="shared" si="9"/>
        <v>1.0000000000218279E-2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4336.01</v>
      </c>
      <c r="D307" s="1">
        <f>'PR-RAS'!E312</f>
        <v>0</v>
      </c>
      <c r="E307" s="1">
        <v>0</v>
      </c>
      <c r="F307" s="1">
        <v>0</v>
      </c>
      <c r="G307" s="2">
        <f t="shared" si="8"/>
        <v>1326.81906</v>
      </c>
      <c r="H307" s="2">
        <f t="shared" si="9"/>
        <v>1.0000000000218279E-2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4336.01</v>
      </c>
      <c r="D308" s="1">
        <f>'PR-RAS'!E313</f>
        <v>0</v>
      </c>
      <c r="E308" s="1">
        <v>0</v>
      </c>
      <c r="F308" s="1">
        <v>0</v>
      </c>
      <c r="G308" s="2">
        <f t="shared" si="8"/>
        <v>1331.15507</v>
      </c>
      <c r="H308" s="2">
        <f t="shared" si="9"/>
        <v>1.0000000000218279E-2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343309.5</v>
      </c>
      <c r="D345" s="1">
        <f>'PR-RAS'!E350</f>
        <v>728373.39999999991</v>
      </c>
      <c r="E345" s="1">
        <v>0</v>
      </c>
      <c r="F345" s="1">
        <v>0</v>
      </c>
      <c r="G345" s="2">
        <f t="shared" si="8"/>
        <v>619219.36719999986</v>
      </c>
      <c r="H345" s="2">
        <f t="shared" si="9"/>
        <v>0.89999999990686774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29696.73</v>
      </c>
      <c r="D346" s="1">
        <f>'PR-RAS'!E351</f>
        <v>15487.75</v>
      </c>
      <c r="E346" s="1">
        <v>0</v>
      </c>
      <c r="F346" s="1">
        <v>0</v>
      </c>
      <c r="G346" s="2">
        <f t="shared" si="8"/>
        <v>20931.919349999996</v>
      </c>
      <c r="H346" s="2">
        <f t="shared" si="9"/>
        <v>0.52000000000043656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29696.73</v>
      </c>
      <c r="D351" s="1">
        <f>'PR-RAS'!E356</f>
        <v>15487.75</v>
      </c>
      <c r="E351" s="1">
        <v>0</v>
      </c>
      <c r="F351" s="1">
        <v>0</v>
      </c>
      <c r="G351" s="2">
        <f t="shared" si="8"/>
        <v>21235.280499999997</v>
      </c>
      <c r="H351" s="2">
        <f t="shared" si="9"/>
        <v>0.52000000000043656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29696.73</v>
      </c>
      <c r="D357" s="1">
        <f>'PR-RAS'!E362</f>
        <v>15487.75</v>
      </c>
      <c r="E357" s="1">
        <v>0</v>
      </c>
      <c r="F357" s="1">
        <v>0</v>
      </c>
      <c r="G357" s="2">
        <f t="shared" si="8"/>
        <v>21599.313879999998</v>
      </c>
      <c r="H357" s="2">
        <f t="shared" si="9"/>
        <v>0.52000000000043656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313612.77</v>
      </c>
      <c r="D358" s="1">
        <f>'PR-RAS'!E363</f>
        <v>712885.64999999991</v>
      </c>
      <c r="E358" s="1">
        <v>0</v>
      </c>
      <c r="F358" s="1">
        <v>0</v>
      </c>
      <c r="G358" s="2">
        <f t="shared" si="8"/>
        <v>620960.11298999994</v>
      </c>
      <c r="H358" s="2">
        <f t="shared" si="9"/>
        <v>0.58000000007450581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296117.40000000002</v>
      </c>
      <c r="D359" s="1">
        <f>'PR-RAS'!E364</f>
        <v>697631.88</v>
      </c>
      <c r="E359" s="1">
        <v>0</v>
      </c>
      <c r="F359" s="1">
        <v>0</v>
      </c>
      <c r="G359" s="2">
        <f t="shared" si="8"/>
        <v>605514.45527999999</v>
      </c>
      <c r="H359" s="2">
        <f t="shared" si="9"/>
        <v>0.52000000001862645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945.95</v>
      </c>
      <c r="D361" s="1">
        <f>'PR-RAS'!E366</f>
        <v>452108.29</v>
      </c>
      <c r="E361" s="1">
        <v>0</v>
      </c>
      <c r="F361" s="1">
        <v>0</v>
      </c>
      <c r="G361" s="2">
        <f t="shared" si="8"/>
        <v>325858.51079999993</v>
      </c>
      <c r="H361" s="2">
        <f t="shared" si="9"/>
        <v>0.33999999997899977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218966.39999999999</v>
      </c>
      <c r="D362" s="1">
        <f>'PR-RAS'!E367</f>
        <v>116840.35</v>
      </c>
      <c r="E362" s="1">
        <v>0</v>
      </c>
      <c r="F362" s="1">
        <v>0</v>
      </c>
      <c r="G362" s="2">
        <f t="shared" si="8"/>
        <v>163405.60309999998</v>
      </c>
      <c r="H362" s="2">
        <f t="shared" si="9"/>
        <v>0.75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76205.05</v>
      </c>
      <c r="D363" s="1">
        <f>'PR-RAS'!E368</f>
        <v>128683.24</v>
      </c>
      <c r="E363" s="1">
        <v>0</v>
      </c>
      <c r="F363" s="1">
        <v>0</v>
      </c>
      <c r="G363" s="2">
        <f t="shared" si="8"/>
        <v>120752.89386000001</v>
      </c>
      <c r="H363" s="2">
        <f t="shared" si="9"/>
        <v>0.29000000000814907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12299.42</v>
      </c>
      <c r="D364" s="1">
        <f>'PR-RAS'!E369</f>
        <v>9959.4399999999987</v>
      </c>
      <c r="E364" s="1">
        <v>0</v>
      </c>
      <c r="F364" s="1">
        <v>0</v>
      </c>
      <c r="G364" s="2">
        <f t="shared" si="8"/>
        <v>11695.242899999997</v>
      </c>
      <c r="H364" s="2">
        <f t="shared" si="9"/>
        <v>0.85999999999876309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912.5</v>
      </c>
      <c r="D365" s="1">
        <f>'PR-RAS'!E370</f>
        <v>4142.3999999999996</v>
      </c>
      <c r="E365" s="1">
        <v>0</v>
      </c>
      <c r="F365" s="1">
        <v>0</v>
      </c>
      <c r="G365" s="2">
        <f t="shared" si="8"/>
        <v>3347.8171999999995</v>
      </c>
      <c r="H365" s="2">
        <f t="shared" si="9"/>
        <v>0.8999999999996362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3203.29</v>
      </c>
      <c r="E367" s="1">
        <v>0</v>
      </c>
      <c r="F367" s="1">
        <v>0</v>
      </c>
      <c r="G367" s="2">
        <f t="shared" si="8"/>
        <v>2344.8082799999997</v>
      </c>
      <c r="H367" s="2">
        <f t="shared" si="9"/>
        <v>0.28999999999996362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11386.92</v>
      </c>
      <c r="D371" s="1">
        <f>'PR-RAS'!E376</f>
        <v>2613.75</v>
      </c>
      <c r="E371" s="1">
        <v>0</v>
      </c>
      <c r="F371" s="1">
        <v>0</v>
      </c>
      <c r="G371" s="2">
        <f t="shared" si="8"/>
        <v>6147.335399999999</v>
      </c>
      <c r="H371" s="2">
        <f t="shared" si="9"/>
        <v>0.32999999999992724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5195.95</v>
      </c>
      <c r="D378" s="1">
        <f>'PR-RAS'!E383</f>
        <v>5294.33</v>
      </c>
      <c r="E378" s="1">
        <v>0</v>
      </c>
      <c r="F378" s="1">
        <v>0</v>
      </c>
      <c r="G378" s="2">
        <f t="shared" si="8"/>
        <v>5950.7979700000005</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5195.95</v>
      </c>
      <c r="D379" s="1">
        <f>'PR-RAS'!E384</f>
        <v>5294.33</v>
      </c>
      <c r="E379" s="1">
        <v>0</v>
      </c>
      <c r="F379" s="1">
        <v>0</v>
      </c>
      <c r="G379" s="2">
        <f t="shared" si="8"/>
        <v>5966.5825800000002</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329998.75</v>
      </c>
      <c r="D403" s="1">
        <f>'PR-RAS'!E408</f>
        <v>720828.0199999999</v>
      </c>
      <c r="E403" s="1">
        <v>0</v>
      </c>
      <c r="F403" s="1">
        <v>0</v>
      </c>
      <c r="G403" s="2">
        <f t="shared" si="8"/>
        <v>712205.22557999997</v>
      </c>
      <c r="H403" s="2">
        <f t="shared" si="9"/>
        <v>0.26999999990221113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44832.36</v>
      </c>
      <c r="D406" s="1">
        <f>'PR-RAS'!E411</f>
        <v>15701.52</v>
      </c>
      <c r="E406" s="1">
        <v>0</v>
      </c>
      <c r="F406" s="1">
        <v>0</v>
      </c>
      <c r="G406" s="2">
        <f t="shared" si="8"/>
        <v>30875.337</v>
      </c>
      <c r="H406" s="2">
        <f t="shared" si="9"/>
        <v>0.84000000000014552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1649414.9</v>
      </c>
      <c r="D407" s="1">
        <f>'PR-RAS'!E412</f>
        <v>2235976.1800000002</v>
      </c>
      <c r="E407" s="1">
        <v>0</v>
      </c>
      <c r="F407" s="1">
        <v>0</v>
      </c>
      <c r="G407" s="2">
        <f t="shared" si="8"/>
        <v>2485275.1075599999</v>
      </c>
      <c r="H407" s="2">
        <f t="shared" si="9"/>
        <v>0.28000000026077032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1876365.79</v>
      </c>
      <c r="D408" s="1">
        <f>'PR-RAS'!E413</f>
        <v>2335679.4399999995</v>
      </c>
      <c r="E408" s="1">
        <v>0</v>
      </c>
      <c r="F408" s="1">
        <v>0</v>
      </c>
      <c r="G408" s="2">
        <f t="shared" si="8"/>
        <v>2664923.9406899996</v>
      </c>
      <c r="H408" s="2">
        <f t="shared" si="9"/>
        <v>0.64999999944120646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226950.89000000013</v>
      </c>
      <c r="D410" s="1">
        <f>'PR-RAS'!E415</f>
        <v>99703.259999999311</v>
      </c>
      <c r="E410" s="1">
        <v>0</v>
      </c>
      <c r="F410" s="1">
        <v>0</v>
      </c>
      <c r="G410" s="2">
        <f t="shared" si="8"/>
        <v>174380.18068999948</v>
      </c>
      <c r="H410" s="2">
        <f t="shared" si="9"/>
        <v>0.36999999918043613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116746.27</v>
      </c>
      <c r="D411" s="1">
        <f>'PR-RAS'!E416</f>
        <v>0</v>
      </c>
      <c r="E411" s="1">
        <v>0</v>
      </c>
      <c r="F411" s="1">
        <v>0</v>
      </c>
      <c r="G411" s="2">
        <f t="shared" si="8"/>
        <v>47865.970699999998</v>
      </c>
      <c r="H411" s="2">
        <f t="shared" si="9"/>
        <v>0.27000000000407454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112459.33</v>
      </c>
      <c r="E412" s="1">
        <v>0</v>
      </c>
      <c r="F412" s="1">
        <v>0</v>
      </c>
      <c r="G412" s="2">
        <f t="shared" si="8"/>
        <v>92441.569259999989</v>
      </c>
      <c r="H412" s="2">
        <f t="shared" si="9"/>
        <v>0.33000000000174623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256313.86</v>
      </c>
      <c r="D413" s="1">
        <f>'PR-RAS'!E418</f>
        <v>224079.56999999998</v>
      </c>
      <c r="E413" s="1">
        <v>0</v>
      </c>
      <c r="F413" s="1">
        <v>0</v>
      </c>
      <c r="G413" s="2">
        <f t="shared" si="8"/>
        <v>290242.87599999999</v>
      </c>
      <c r="H413" s="2">
        <f t="shared" si="9"/>
        <v>0.57000000003608875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16321.97</v>
      </c>
      <c r="D414" s="1">
        <f>'PR-RAS'!E420</f>
        <v>0</v>
      </c>
      <c r="E414" s="1">
        <v>0</v>
      </c>
      <c r="F414" s="1">
        <v>0</v>
      </c>
      <c r="G414" s="2">
        <f t="shared" si="8"/>
        <v>6740.9736099999991</v>
      </c>
      <c r="H414" s="2">
        <f t="shared" si="9"/>
        <v>3.0000000000654836E-2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16321.97</v>
      </c>
      <c r="D478" s="1">
        <f>'PR-RAS'!E484</f>
        <v>0</v>
      </c>
      <c r="E478" s="1">
        <v>0</v>
      </c>
      <c r="F478" s="1">
        <v>0</v>
      </c>
      <c r="G478" s="2">
        <f t="shared" si="8"/>
        <v>7785.5796899999996</v>
      </c>
      <c r="H478" s="2">
        <f t="shared" si="9"/>
        <v>3.0000000000654836E-2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16321.97</v>
      </c>
      <c r="D501" s="1">
        <f>'PR-RAS'!E507</f>
        <v>0</v>
      </c>
      <c r="E501" s="1">
        <v>0</v>
      </c>
      <c r="F501" s="1">
        <v>0</v>
      </c>
      <c r="G501" s="2">
        <f t="shared" si="8"/>
        <v>8160.9849999999997</v>
      </c>
      <c r="H501" s="2">
        <f t="shared" si="9"/>
        <v>3.0000000000654836E-2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16321.97</v>
      </c>
      <c r="D502" s="1">
        <f>'PR-RAS'!E508</f>
        <v>0</v>
      </c>
      <c r="E502" s="1">
        <v>0</v>
      </c>
      <c r="F502" s="1">
        <v>0</v>
      </c>
      <c r="G502" s="2">
        <f t="shared" si="8"/>
        <v>8177.3069699999996</v>
      </c>
      <c r="H502" s="2">
        <f t="shared" si="9"/>
        <v>3.0000000000654836E-2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18576.68</v>
      </c>
      <c r="D522" s="1">
        <f>'PR-RAS'!E528</f>
        <v>16321.98</v>
      </c>
      <c r="E522" s="1">
        <v>0</v>
      </c>
      <c r="F522" s="1">
        <v>0</v>
      </c>
      <c r="G522" s="2">
        <f t="shared" ref="G522:G809" si="10">(B522/1000)*(C522*1+D522*2)</f>
        <v>26685.953440000001</v>
      </c>
      <c r="H522" s="2">
        <f t="shared" ref="H522:H809" si="11">ABS(C522-ROUND(C522,0))+ABS(D522-ROUND(D522,0))</f>
        <v>0.34000000000014552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18576.68</v>
      </c>
      <c r="D587" s="1">
        <f>'PR-RAS'!E593</f>
        <v>16321.98</v>
      </c>
      <c r="E587" s="1">
        <v>0</v>
      </c>
      <c r="F587" s="1">
        <v>0</v>
      </c>
      <c r="G587" s="2">
        <f t="shared" si="10"/>
        <v>30015.295039999997</v>
      </c>
      <c r="H587" s="2">
        <f t="shared" si="11"/>
        <v>0.34000000000014552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18576.68</v>
      </c>
      <c r="D611" s="1">
        <f>'PR-RAS'!E617</f>
        <v>16321.98</v>
      </c>
      <c r="E611" s="1">
        <v>0</v>
      </c>
      <c r="F611" s="1">
        <v>0</v>
      </c>
      <c r="G611" s="2">
        <f t="shared" si="10"/>
        <v>31244.590399999997</v>
      </c>
      <c r="H611" s="2">
        <f t="shared" si="11"/>
        <v>0.34000000000014552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18576.68</v>
      </c>
      <c r="D612" s="1">
        <f>'PR-RAS'!E618</f>
        <v>16321.98</v>
      </c>
      <c r="E612" s="1">
        <v>0</v>
      </c>
      <c r="F612" s="1">
        <v>0</v>
      </c>
      <c r="G612" s="2">
        <f t="shared" si="10"/>
        <v>31295.811040000001</v>
      </c>
      <c r="H612" s="2">
        <f t="shared" si="11"/>
        <v>0.34000000000014552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2254.7100000000009</v>
      </c>
      <c r="D630" s="1">
        <f>'PR-RAS'!E636</f>
        <v>16321.98</v>
      </c>
      <c r="E630" s="1">
        <v>0</v>
      </c>
      <c r="F630" s="1">
        <v>0</v>
      </c>
      <c r="G630" s="2">
        <f t="shared" si="10"/>
        <v>21951.263429999999</v>
      </c>
      <c r="H630" s="2">
        <f t="shared" si="11"/>
        <v>0.30999999999949068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1665736.8699999999</v>
      </c>
      <c r="D633" s="1">
        <f>'PR-RAS'!E639</f>
        <v>2235976.1800000002</v>
      </c>
      <c r="E633" s="1">
        <v>0</v>
      </c>
      <c r="F633" s="1">
        <v>0</v>
      </c>
      <c r="G633" s="2">
        <f t="shared" si="10"/>
        <v>3879019.5933600003</v>
      </c>
      <c r="H633" s="2">
        <f t="shared" si="11"/>
        <v>0.31000000028871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1894942.47</v>
      </c>
      <c r="D634" s="1">
        <f>'PR-RAS'!E640</f>
        <v>2352001.4199999995</v>
      </c>
      <c r="E634" s="1">
        <v>0</v>
      </c>
      <c r="F634" s="1">
        <v>0</v>
      </c>
      <c r="G634" s="2">
        <f t="shared" si="10"/>
        <v>4177132.381229999</v>
      </c>
      <c r="H634" s="2">
        <f t="shared" si="11"/>
        <v>0.88999999943189323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229205.60000000009</v>
      </c>
      <c r="D636" s="1">
        <f>'PR-RAS'!E642</f>
        <v>116025.23999999929</v>
      </c>
      <c r="E636" s="1">
        <v>0</v>
      </c>
      <c r="F636" s="1">
        <v>0</v>
      </c>
      <c r="G636" s="2">
        <f t="shared" si="10"/>
        <v>292897.61079999915</v>
      </c>
      <c r="H636" s="2">
        <f t="shared" si="11"/>
        <v>0.63999999919906259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116746.27</v>
      </c>
      <c r="D637" s="1">
        <f>'PR-RAS'!E643</f>
        <v>0</v>
      </c>
      <c r="E637" s="1">
        <v>0</v>
      </c>
      <c r="F637" s="1">
        <v>0</v>
      </c>
      <c r="G637" s="2">
        <f t="shared" si="10"/>
        <v>74250.627720000004</v>
      </c>
      <c r="H637" s="2">
        <f t="shared" si="11"/>
        <v>0.27000000000407454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112459.33</v>
      </c>
      <c r="E638" s="1">
        <v>0</v>
      </c>
      <c r="F638" s="1">
        <v>0</v>
      </c>
      <c r="G638" s="2">
        <f t="shared" si="10"/>
        <v>143273.18642000001</v>
      </c>
      <c r="H638" s="2">
        <f t="shared" si="11"/>
        <v>0.33000000000174623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112459.33000000009</v>
      </c>
      <c r="D640" s="1">
        <f>'PR-RAS'!E646</f>
        <v>228484.56999999931</v>
      </c>
      <c r="E640" s="1">
        <v>0</v>
      </c>
      <c r="F640" s="1">
        <v>0</v>
      </c>
      <c r="G640" s="2">
        <f t="shared" si="10"/>
        <v>363864.79232999915</v>
      </c>
      <c r="H640" s="2">
        <f t="shared" si="11"/>
        <v>0.76000000078056473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304662.38</v>
      </c>
      <c r="D642" s="1">
        <f>'PR-RAS'!E649</f>
        <v>197401.81</v>
      </c>
      <c r="E642" s="1">
        <v>0</v>
      </c>
      <c r="F642" s="1">
        <v>0</v>
      </c>
      <c r="G642" s="2">
        <f t="shared" si="10"/>
        <v>448357.70600000001</v>
      </c>
      <c r="H642" s="2">
        <f t="shared" si="11"/>
        <v>0.57000000000698492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2067559.8</v>
      </c>
      <c r="D643" s="1">
        <f>'PR-RAS'!E650</f>
        <v>2812090.27</v>
      </c>
      <c r="E643" s="1">
        <v>0</v>
      </c>
      <c r="F643" s="1">
        <v>0</v>
      </c>
      <c r="G643" s="2">
        <f t="shared" si="10"/>
        <v>4938097.2982799998</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2174820.37</v>
      </c>
      <c r="D644" s="1">
        <f>'PR-RAS'!E651</f>
        <v>2681380.7200000002</v>
      </c>
      <c r="E644" s="1">
        <v>0</v>
      </c>
      <c r="F644" s="1">
        <v>0</v>
      </c>
      <c r="G644" s="2">
        <f t="shared" si="10"/>
        <v>4846665.1038300004</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197401.81000000006</v>
      </c>
      <c r="D645" s="1">
        <f>'PR-RAS'!E652</f>
        <v>328111.35999999987</v>
      </c>
      <c r="E645" s="1">
        <v>0</v>
      </c>
      <c r="F645" s="1">
        <v>0</v>
      </c>
      <c r="G645" s="2">
        <f t="shared" si="10"/>
        <v>549734.19731999992</v>
      </c>
      <c r="H645" s="2">
        <f t="shared" si="11"/>
        <v>0.54999999981373549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10</v>
      </c>
      <c r="E646" s="1">
        <v>0</v>
      </c>
      <c r="F646" s="1">
        <v>0</v>
      </c>
      <c r="G646" s="2">
        <f t="shared" si="10"/>
        <v>18.060000000000002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v>
      </c>
      <c r="D647" s="1">
        <f>'PR-RAS'!E654</f>
        <v>18</v>
      </c>
      <c r="E647" s="1">
        <v>0</v>
      </c>
      <c r="F647" s="1">
        <v>0</v>
      </c>
      <c r="G647" s="2">
        <f t="shared" si="10"/>
        <v>33.591999999999999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9</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15</v>
      </c>
      <c r="E649" s="1">
        <v>0</v>
      </c>
      <c r="F649" s="1">
        <v>0</v>
      </c>
      <c r="G649" s="2">
        <f t="shared" si="10"/>
        <v>28.512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212.36</v>
      </c>
      <c r="E653" s="1">
        <v>0</v>
      </c>
      <c r="F653" s="1">
        <v>0</v>
      </c>
      <c r="G653" s="2">
        <f t="shared" si="10"/>
        <v>276.91744000000006</v>
      </c>
      <c r="H653" s="2">
        <f t="shared" si="11"/>
        <v>0.36000000000001364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357573.68</v>
      </c>
      <c r="D654" s="1">
        <f>'PR-RAS'!E661</f>
        <v>493515.22</v>
      </c>
      <c r="E654" s="1">
        <v>0</v>
      </c>
      <c r="F654" s="1">
        <v>0</v>
      </c>
      <c r="G654" s="2">
        <f t="shared" si="10"/>
        <v>878026.49035999994</v>
      </c>
      <c r="H654" s="2">
        <f t="shared" si="11"/>
        <v>0.53999999997904524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5920.81</v>
      </c>
      <c r="D655" s="1">
        <f>'PR-RAS'!E662</f>
        <v>0</v>
      </c>
      <c r="E655" s="1">
        <v>0</v>
      </c>
      <c r="F655" s="1">
        <v>0</v>
      </c>
      <c r="G655" s="2">
        <f t="shared" si="10"/>
        <v>3872.2097400000002</v>
      </c>
      <c r="H655" s="2">
        <f t="shared" si="11"/>
        <v>0.18999999999959982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74931.710000000006</v>
      </c>
      <c r="D658" s="1">
        <f>'PR-RAS'!E665</f>
        <v>66580.12</v>
      </c>
      <c r="E658" s="1">
        <v>0</v>
      </c>
      <c r="F658" s="1">
        <v>0</v>
      </c>
      <c r="G658" s="2">
        <f t="shared" si="10"/>
        <v>136716.41115</v>
      </c>
      <c r="H658" s="2">
        <f t="shared" si="11"/>
        <v>0.40999999998894054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911.54</v>
      </c>
      <c r="D668" s="1">
        <f>'PR-RAS'!E675</f>
        <v>1296.2</v>
      </c>
      <c r="E668" s="1">
        <v>0</v>
      </c>
      <c r="F668" s="1">
        <v>0</v>
      </c>
      <c r="G668" s="2">
        <f t="shared" si="10"/>
        <v>2337.1279800000002</v>
      </c>
      <c r="H668" s="2">
        <f t="shared" si="11"/>
        <v>0.66000000000008185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54593.36</v>
      </c>
      <c r="D703" s="1">
        <f>'PR-RAS'!E710</f>
        <v>61180.47</v>
      </c>
      <c r="E703" s="1">
        <v>0</v>
      </c>
      <c r="F703" s="1">
        <v>0</v>
      </c>
      <c r="G703" s="2">
        <f t="shared" si="10"/>
        <v>124221.91859999999</v>
      </c>
      <c r="H703" s="2">
        <f t="shared" si="11"/>
        <v>0.83000000000174623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8758.17</v>
      </c>
      <c r="D711" s="1">
        <f>'PR-RAS'!E718</f>
        <v>7522.19</v>
      </c>
      <c r="E711" s="1">
        <v>0</v>
      </c>
      <c r="F711" s="1">
        <v>0</v>
      </c>
      <c r="G711" s="2">
        <f t="shared" si="10"/>
        <v>16899.8105</v>
      </c>
      <c r="H711" s="2">
        <f t="shared" si="11"/>
        <v>0.35999999999967258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7212.81</v>
      </c>
      <c r="D718" s="1">
        <f>'PR-RAS'!E725</f>
        <v>7173.37</v>
      </c>
      <c r="E718" s="1">
        <v>0</v>
      </c>
      <c r="F718" s="1">
        <v>0</v>
      </c>
      <c r="G718" s="2">
        <f t="shared" si="10"/>
        <v>15458.197349999999</v>
      </c>
      <c r="H718" s="2">
        <f t="shared" si="11"/>
        <v>0.55999999999949068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3007.9</v>
      </c>
      <c r="D719" s="1">
        <f>'PR-RAS'!E726</f>
        <v>2017.36</v>
      </c>
      <c r="E719" s="1">
        <v>0</v>
      </c>
      <c r="F719" s="1">
        <v>0</v>
      </c>
      <c r="G719" s="2">
        <f t="shared" si="10"/>
        <v>5056.6011600000002</v>
      </c>
      <c r="H719" s="2">
        <f t="shared" si="11"/>
        <v>0.45999999999980901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189310.69</v>
      </c>
      <c r="D760" s="1">
        <f>'PR-RAS'!E767</f>
        <v>0</v>
      </c>
      <c r="E760" s="1">
        <v>0</v>
      </c>
      <c r="F760" s="1">
        <v>0</v>
      </c>
      <c r="G760" s="2">
        <f t="shared" si="10"/>
        <v>143686.81371000002</v>
      </c>
      <c r="H760" s="2">
        <f t="shared" si="11"/>
        <v>0.30999999999767169</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30865.89</v>
      </c>
      <c r="D809" s="1">
        <f>'PR-RAS'!E816</f>
        <v>26018.42</v>
      </c>
      <c r="E809" s="1">
        <v>0</v>
      </c>
      <c r="F809" s="1">
        <v>0</v>
      </c>
      <c r="G809" s="2">
        <f t="shared" si="10"/>
        <v>66985.405840000007</v>
      </c>
      <c r="H809" s="2">
        <f t="shared" si="11"/>
        <v>0.52999999999883585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22920</v>
      </c>
      <c r="D812" s="1">
        <f>'PR-RAS'!E819</f>
        <v>24840</v>
      </c>
      <c r="E812" s="1">
        <v>0</v>
      </c>
      <c r="F812" s="1">
        <v>0</v>
      </c>
      <c r="G812" s="2">
        <f t="shared" si="18"/>
        <v>58878.600000000006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2418.63</v>
      </c>
      <c r="D816" s="1">
        <f>'PR-RAS'!E823</f>
        <v>2257.7399999999998</v>
      </c>
      <c r="E816" s="1">
        <v>0</v>
      </c>
      <c r="F816" s="1">
        <v>0</v>
      </c>
      <c r="G816" s="2">
        <f t="shared" si="18"/>
        <v>5651.299649999999</v>
      </c>
      <c r="H816" s="2">
        <f t="shared" si="19"/>
        <v>0.63000000000010914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17695.669999999998</v>
      </c>
      <c r="D817" s="1">
        <f>'PR-RAS'!E824</f>
        <v>0</v>
      </c>
      <c r="E817" s="1">
        <v>0</v>
      </c>
      <c r="F817" s="1">
        <v>0</v>
      </c>
      <c r="G817" s="2">
        <f t="shared" si="18"/>
        <v>14439.666719999997</v>
      </c>
      <c r="H817" s="2">
        <f t="shared" si="19"/>
        <v>0.33000000000174623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16321.97</v>
      </c>
      <c r="D893" s="1">
        <f>'PR-RAS'!E900</f>
        <v>0</v>
      </c>
      <c r="E893" s="1">
        <v>0</v>
      </c>
      <c r="F893" s="1">
        <v>0</v>
      </c>
      <c r="G893" s="2">
        <f t="shared" si="18"/>
        <v>14559.19724</v>
      </c>
      <c r="H893" s="2">
        <f t="shared" si="19"/>
        <v>3.0000000000654836E-2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18576.68</v>
      </c>
      <c r="D961" s="1">
        <f>'PR-RAS'!E968</f>
        <v>16321.98</v>
      </c>
      <c r="E961" s="1">
        <v>0</v>
      </c>
      <c r="F961" s="1">
        <v>0</v>
      </c>
      <c r="G961" s="2">
        <f t="shared" si="18"/>
        <v>49171.814399999996</v>
      </c>
      <c r="H961" s="2">
        <f t="shared" si="19"/>
        <v>0.34000000000014552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8798740.4800000004</v>
      </c>
      <c r="D984" s="6">
        <f>BILANCA!E6</f>
        <v>9160100.8499999996</v>
      </c>
      <c r="E984" s="6">
        <v>0</v>
      </c>
      <c r="F984" s="6">
        <v>0</v>
      </c>
      <c r="G984" s="7">
        <f t="shared" ref="G984:G1241" si="22">B984/1000*C984+B984/500*D984</f>
        <v>27118.942180000002</v>
      </c>
      <c r="H984" s="7">
        <f t="shared" si="19"/>
        <v>0.63000000081956387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7584388.8599999994</v>
      </c>
      <c r="D985" s="1">
        <f>BILANCA!E7</f>
        <v>7841868.2199999988</v>
      </c>
      <c r="E985" s="1">
        <v>0</v>
      </c>
      <c r="F985" s="1">
        <v>0</v>
      </c>
      <c r="G985" s="2">
        <f t="shared" si="22"/>
        <v>46536.250599999999</v>
      </c>
      <c r="H985" s="2">
        <f t="shared" si="19"/>
        <v>0.35999999940395355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293674.89</v>
      </c>
      <c r="D986" s="1">
        <f>BILANCA!E8</f>
        <v>323745.69999999995</v>
      </c>
      <c r="E986" s="1">
        <v>0</v>
      </c>
      <c r="F986" s="1">
        <v>0</v>
      </c>
      <c r="G986" s="2">
        <f t="shared" si="22"/>
        <v>2823.4988699999994</v>
      </c>
      <c r="H986" s="2">
        <f t="shared" si="19"/>
        <v>0.41000000003259629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250605.95</v>
      </c>
      <c r="D987" s="1">
        <f>BILANCA!E9</f>
        <v>280854.64</v>
      </c>
      <c r="E987" s="1">
        <v>0</v>
      </c>
      <c r="F987" s="1">
        <v>0</v>
      </c>
      <c r="G987" s="2">
        <f t="shared" si="22"/>
        <v>3249.2609200000002</v>
      </c>
      <c r="H987" s="2">
        <f t="shared" si="19"/>
        <v>0.40999999997438863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484161.07</v>
      </c>
      <c r="D988" s="1">
        <f>BILANCA!E10</f>
        <v>499648.82</v>
      </c>
      <c r="E988" s="1">
        <v>0</v>
      </c>
      <c r="F988" s="1">
        <v>0</v>
      </c>
      <c r="G988" s="2">
        <f t="shared" si="22"/>
        <v>7417.2935500000003</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441092.13</v>
      </c>
      <c r="D989" s="1">
        <f>BILANCA!E11</f>
        <v>456757.76000000001</v>
      </c>
      <c r="E989" s="1">
        <v>0</v>
      </c>
      <c r="F989" s="1">
        <v>0</v>
      </c>
      <c r="G989" s="2">
        <f t="shared" si="22"/>
        <v>8127.6459000000004</v>
      </c>
      <c r="H989" s="2">
        <f t="shared" si="19"/>
        <v>0.36999999999534339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7290713.9699999997</v>
      </c>
      <c r="D990" s="1">
        <f>BILANCA!E12</f>
        <v>7518122.5199999986</v>
      </c>
      <c r="E990" s="1">
        <v>0</v>
      </c>
      <c r="F990" s="1">
        <v>0</v>
      </c>
      <c r="G990" s="2">
        <f t="shared" si="22"/>
        <v>156288.71307</v>
      </c>
      <c r="H990" s="2">
        <f t="shared" si="19"/>
        <v>0.51000000163912773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7050959.29</v>
      </c>
      <c r="D991" s="1">
        <f>BILANCA!E13</f>
        <v>7301917.629999999</v>
      </c>
      <c r="E991" s="1">
        <v>0</v>
      </c>
      <c r="F991" s="1">
        <v>0</v>
      </c>
      <c r="G991" s="2">
        <f t="shared" si="22"/>
        <v>173238.35639999999</v>
      </c>
      <c r="H991" s="2">
        <f t="shared" si="19"/>
        <v>0.66000000108033419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4314.1499999999996</v>
      </c>
      <c r="D992" s="1">
        <f>BILANCA!E14</f>
        <v>10724.15</v>
      </c>
      <c r="E992" s="1">
        <v>0</v>
      </c>
      <c r="F992" s="1">
        <v>0</v>
      </c>
      <c r="G992" s="2">
        <f t="shared" si="22"/>
        <v>231.86204999999998</v>
      </c>
      <c r="H992" s="2">
        <f t="shared" si="19"/>
        <v>0.2999999999992724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1879523.72</v>
      </c>
      <c r="D993" s="1">
        <f>BILANCA!E15</f>
        <v>2331632.0099999998</v>
      </c>
      <c r="E993" s="1">
        <v>0</v>
      </c>
      <c r="F993" s="1">
        <v>0</v>
      </c>
      <c r="G993" s="2">
        <f t="shared" si="22"/>
        <v>65427.877399999998</v>
      </c>
      <c r="H993" s="2">
        <f t="shared" si="19"/>
        <v>0.28999999980442226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5817158.6399999997</v>
      </c>
      <c r="D994" s="1">
        <f>BILANCA!E16</f>
        <v>5993473.8499999996</v>
      </c>
      <c r="E994" s="1">
        <v>0</v>
      </c>
      <c r="F994" s="1">
        <v>0</v>
      </c>
      <c r="G994" s="2">
        <f t="shared" si="22"/>
        <v>195845.16973999998</v>
      </c>
      <c r="H994" s="2">
        <f t="shared" si="19"/>
        <v>0.51000000070780516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1559333.82</v>
      </c>
      <c r="D995" s="1">
        <f>BILANCA!E17</f>
        <v>1628542.2</v>
      </c>
      <c r="E995" s="1">
        <v>0</v>
      </c>
      <c r="F995" s="1">
        <v>0</v>
      </c>
      <c r="G995" s="2">
        <f t="shared" si="22"/>
        <v>57797.018639999995</v>
      </c>
      <c r="H995" s="2">
        <f t="shared" si="19"/>
        <v>0.37999999988824129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2209371.04</v>
      </c>
      <c r="D996" s="1">
        <f>BILANCA!E18</f>
        <v>2662454.58</v>
      </c>
      <c r="E996" s="1">
        <v>0</v>
      </c>
      <c r="F996" s="1">
        <v>0</v>
      </c>
      <c r="G996" s="2">
        <f t="shared" si="22"/>
        <v>97945.642599999992</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96991.629999999976</v>
      </c>
      <c r="D997" s="1">
        <f>BILANCA!E19</f>
        <v>69076.569999999978</v>
      </c>
      <c r="E997" s="1">
        <v>0</v>
      </c>
      <c r="F997" s="1">
        <v>0</v>
      </c>
      <c r="G997" s="2">
        <f t="shared" si="22"/>
        <v>3292.0267799999992</v>
      </c>
      <c r="H997" s="2">
        <f t="shared" si="19"/>
        <v>0.80000000004656613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125043.82</v>
      </c>
      <c r="D998" s="1">
        <f>BILANCA!E20</f>
        <v>126454.97</v>
      </c>
      <c r="E998" s="1">
        <v>0</v>
      </c>
      <c r="F998" s="1">
        <v>0</v>
      </c>
      <c r="G998" s="2">
        <f t="shared" si="22"/>
        <v>5669.3064000000004</v>
      </c>
      <c r="H998" s="2">
        <f t="shared" si="19"/>
        <v>0.20999999999185093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15656.65</v>
      </c>
      <c r="D999" s="1">
        <f>BILANCA!E21</f>
        <v>15656.65</v>
      </c>
      <c r="E999" s="1">
        <v>0</v>
      </c>
      <c r="F999" s="1">
        <v>0</v>
      </c>
      <c r="G999" s="2">
        <f t="shared" si="22"/>
        <v>751.51920000000007</v>
      </c>
      <c r="H999" s="2">
        <f t="shared" si="19"/>
        <v>0.7000000000007276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8473.1299999999992</v>
      </c>
      <c r="D1000" s="1">
        <f>BILANCA!E22</f>
        <v>8473.1299999999992</v>
      </c>
      <c r="E1000" s="1">
        <v>0</v>
      </c>
      <c r="F1000" s="1">
        <v>0</v>
      </c>
      <c r="G1000" s="2">
        <f t="shared" si="22"/>
        <v>432.12962999999996</v>
      </c>
      <c r="H1000" s="2">
        <f t="shared" si="19"/>
        <v>0.25999999999839929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5298.74</v>
      </c>
      <c r="D1001" s="1">
        <f>BILANCA!E23</f>
        <v>5298.74</v>
      </c>
      <c r="E1001" s="1">
        <v>0</v>
      </c>
      <c r="F1001" s="1">
        <v>0</v>
      </c>
      <c r="G1001" s="2">
        <f t="shared" si="22"/>
        <v>286.13195999999994</v>
      </c>
      <c r="H1001" s="2">
        <f t="shared" si="19"/>
        <v>0.52000000000043656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147946.82999999999</v>
      </c>
      <c r="D1004" s="1">
        <f>BILANCA!E26</f>
        <v>156495.12</v>
      </c>
      <c r="E1004" s="1">
        <v>0</v>
      </c>
      <c r="F1004" s="1">
        <v>0</v>
      </c>
      <c r="G1004" s="2">
        <f t="shared" si="22"/>
        <v>9679.6784699999989</v>
      </c>
      <c r="H1004" s="2">
        <f t="shared" si="19"/>
        <v>0.29000000000814907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205427.54</v>
      </c>
      <c r="D1006" s="1">
        <f>BILANCA!E28</f>
        <v>243302.04</v>
      </c>
      <c r="E1006" s="1">
        <v>0</v>
      </c>
      <c r="F1006" s="1">
        <v>0</v>
      </c>
      <c r="G1006" s="2">
        <f t="shared" si="22"/>
        <v>15916.72726</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929.06999999999971</v>
      </c>
      <c r="D1007" s="1">
        <f>BILANCA!E29</f>
        <v>9.9999999947613105E-3</v>
      </c>
      <c r="E1007" s="1">
        <v>0</v>
      </c>
      <c r="F1007" s="1">
        <v>0</v>
      </c>
      <c r="G1007" s="2">
        <f t="shared" si="22"/>
        <v>22.29815999999974</v>
      </c>
      <c r="H1007" s="2">
        <f t="shared" si="19"/>
        <v>7.9999999994470272E-2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57100.42</v>
      </c>
      <c r="D1008" s="1">
        <f>BILANCA!E30</f>
        <v>57100.42</v>
      </c>
      <c r="E1008" s="1">
        <v>0</v>
      </c>
      <c r="F1008" s="1">
        <v>0</v>
      </c>
      <c r="G1008" s="2">
        <f t="shared" si="22"/>
        <v>4282.5315000000001</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56171.35</v>
      </c>
      <c r="D1012" s="1">
        <f>BILANCA!E34</f>
        <v>57100.41</v>
      </c>
      <c r="E1012" s="1">
        <v>0</v>
      </c>
      <c r="F1012" s="1">
        <v>0</v>
      </c>
      <c r="G1012" s="2">
        <f t="shared" si="22"/>
        <v>4940.7929300000005</v>
      </c>
      <c r="H1012" s="2">
        <f t="shared" si="19"/>
        <v>0.76000000000203727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140812.02000000002</v>
      </c>
      <c r="D1013" s="1">
        <f>BILANCA!E35</f>
        <v>146106.35</v>
      </c>
      <c r="E1013" s="1">
        <v>0</v>
      </c>
      <c r="F1013" s="1">
        <v>0</v>
      </c>
      <c r="G1013" s="2">
        <f t="shared" si="22"/>
        <v>12990.741599999999</v>
      </c>
      <c r="H1013" s="2">
        <f t="shared" si="19"/>
        <v>0.37000000002444722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157022.51</v>
      </c>
      <c r="D1014" s="1">
        <f>BILANCA!E36</f>
        <v>162316.84</v>
      </c>
      <c r="E1014" s="1">
        <v>0</v>
      </c>
      <c r="F1014" s="1">
        <v>0</v>
      </c>
      <c r="G1014" s="2">
        <f t="shared" si="22"/>
        <v>14931.34189</v>
      </c>
      <c r="H1014" s="2">
        <f t="shared" si="19"/>
        <v>0.64999999999417923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16210.49</v>
      </c>
      <c r="D1018" s="1">
        <f>BILANCA!E40</f>
        <v>16210.49</v>
      </c>
      <c r="E1018" s="1">
        <v>0</v>
      </c>
      <c r="F1018" s="1">
        <v>0</v>
      </c>
      <c r="G1018" s="2">
        <f t="shared" si="22"/>
        <v>1702.1014500000001</v>
      </c>
      <c r="H1018" s="2">
        <f t="shared" si="19"/>
        <v>0.97999999999956344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1021.9599999999991</v>
      </c>
      <c r="D1023" s="1">
        <f>BILANCA!E45</f>
        <v>1021.9599999999991</v>
      </c>
      <c r="E1023" s="1">
        <v>0</v>
      </c>
      <c r="F1023" s="1">
        <v>0</v>
      </c>
      <c r="G1023" s="2">
        <f t="shared" si="22"/>
        <v>122.63519999999988</v>
      </c>
      <c r="H1023" s="2">
        <f t="shared" si="19"/>
        <v>8.000000000174623E-2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11003.25</v>
      </c>
      <c r="D1025" s="1">
        <f>BILANCA!E47</f>
        <v>11003.25</v>
      </c>
      <c r="E1025" s="1">
        <v>0</v>
      </c>
      <c r="F1025" s="1">
        <v>0</v>
      </c>
      <c r="G1025" s="2">
        <f t="shared" si="22"/>
        <v>1386.4095</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9981.2900000000009</v>
      </c>
      <c r="D1028" s="1">
        <f>BILANCA!E50</f>
        <v>9981.2900000000009</v>
      </c>
      <c r="E1028" s="1">
        <v>0</v>
      </c>
      <c r="F1028" s="1">
        <v>0</v>
      </c>
      <c r="G1028" s="2">
        <f t="shared" si="22"/>
        <v>1347.47415</v>
      </c>
      <c r="H1028" s="2">
        <f t="shared" si="19"/>
        <v>0.58000000000174623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115139.82</v>
      </c>
      <c r="D1032" s="1">
        <f>BILANCA!E54</f>
        <v>144833.81</v>
      </c>
      <c r="E1032" s="1">
        <v>0</v>
      </c>
      <c r="F1032" s="1">
        <v>0</v>
      </c>
      <c r="G1032" s="2">
        <f t="shared" si="22"/>
        <v>19835.564560000003</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115139.82</v>
      </c>
      <c r="D1033" s="1">
        <f>BILANCA!E55</f>
        <v>144833.81</v>
      </c>
      <c r="E1033" s="1">
        <v>0</v>
      </c>
      <c r="F1033" s="1">
        <v>0</v>
      </c>
      <c r="G1033" s="2">
        <f t="shared" si="22"/>
        <v>20240.372000000003</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1214351.6200000001</v>
      </c>
      <c r="D1046" s="1">
        <f>BILANCA!E68</f>
        <v>1318232.6300000001</v>
      </c>
      <c r="E1046" s="1">
        <v>0</v>
      </c>
      <c r="F1046" s="1">
        <v>0</v>
      </c>
      <c r="G1046" s="2">
        <f t="shared" si="22"/>
        <v>242601.46344000002</v>
      </c>
      <c r="H1046" s="2">
        <f t="shared" si="19"/>
        <v>0.74999999976716936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197401.81</v>
      </c>
      <c r="D1047" s="1">
        <f>BILANCA!E69</f>
        <v>328111.36000000004</v>
      </c>
      <c r="E1047" s="1">
        <v>0</v>
      </c>
      <c r="F1047" s="1">
        <v>0</v>
      </c>
      <c r="G1047" s="2">
        <f t="shared" si="22"/>
        <v>54631.969920000003</v>
      </c>
      <c r="H1047" s="2">
        <f t="shared" si="19"/>
        <v>0.55000000004656613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197401.81</v>
      </c>
      <c r="D1048" s="1">
        <f>BILANCA!E70</f>
        <v>328111.36000000004</v>
      </c>
      <c r="E1048" s="1">
        <v>0</v>
      </c>
      <c r="F1048" s="1">
        <v>0</v>
      </c>
      <c r="G1048" s="2">
        <f t="shared" si="22"/>
        <v>55485.594450000004</v>
      </c>
      <c r="H1048" s="2">
        <f t="shared" si="19"/>
        <v>0.55000000004656613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196979.1</v>
      </c>
      <c r="D1050" s="1">
        <f>BILANCA!E72</f>
        <v>328048.65000000002</v>
      </c>
      <c r="E1050" s="1">
        <v>0</v>
      </c>
      <c r="F1050" s="1">
        <v>0</v>
      </c>
      <c r="G1050" s="2">
        <f t="shared" si="22"/>
        <v>57156.118800000004</v>
      </c>
      <c r="H1050" s="2">
        <f t="shared" si="19"/>
        <v>0.4499999999825377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422.71</v>
      </c>
      <c r="D1052" s="1">
        <f>BILANCA!E74</f>
        <v>62.71</v>
      </c>
      <c r="E1052" s="1">
        <v>0</v>
      </c>
      <c r="F1052" s="1">
        <v>0</v>
      </c>
      <c r="G1052" s="2">
        <f t="shared" si="22"/>
        <v>37.820970000000003</v>
      </c>
      <c r="H1052" s="2">
        <f t="shared" si="19"/>
        <v>0.58000000000001961</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53617.26</v>
      </c>
      <c r="D1056" s="1">
        <f>BILANCA!E78</f>
        <v>54416.43</v>
      </c>
      <c r="E1056" s="1">
        <v>0</v>
      </c>
      <c r="F1056" s="1">
        <v>0</v>
      </c>
      <c r="G1056" s="2">
        <f t="shared" si="22"/>
        <v>11858.858759999999</v>
      </c>
      <c r="H1056" s="2">
        <f t="shared" si="19"/>
        <v>0.69000000000232831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53617.26</v>
      </c>
      <c r="D1064" s="1">
        <f>BILANCA!E86</f>
        <v>54416.43</v>
      </c>
      <c r="E1064" s="1">
        <v>0</v>
      </c>
      <c r="F1064" s="1">
        <v>0</v>
      </c>
      <c r="G1064" s="2">
        <f t="shared" si="22"/>
        <v>13158.459720000001</v>
      </c>
      <c r="H1064" s="2">
        <f t="shared" si="19"/>
        <v>0.69000000000232831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762348.98</v>
      </c>
      <c r="D1112" s="1">
        <f>BILANCA!E134</f>
        <v>762348.98</v>
      </c>
      <c r="E1112" s="1">
        <v>0</v>
      </c>
      <c r="F1112" s="1">
        <v>0</v>
      </c>
      <c r="G1112" s="2">
        <f t="shared" si="22"/>
        <v>295029.05525999999</v>
      </c>
      <c r="H1112" s="2">
        <f t="shared" si="23"/>
        <v>4.0000000037252903E-2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762348.98</v>
      </c>
      <c r="D1113" s="1">
        <f>BILANCA!E135</f>
        <v>762348.98</v>
      </c>
      <c r="E1113" s="1">
        <v>0</v>
      </c>
      <c r="F1113" s="1">
        <v>0</v>
      </c>
      <c r="G1113" s="2">
        <f t="shared" si="22"/>
        <v>297316.10220000002</v>
      </c>
      <c r="H1113" s="2">
        <f t="shared" si="23"/>
        <v>4.0000000037252903E-2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762348.98</v>
      </c>
      <c r="D1117" s="1">
        <f>BILANCA!E139</f>
        <v>762348.98</v>
      </c>
      <c r="E1117" s="1">
        <v>0</v>
      </c>
      <c r="F1117" s="1">
        <v>0</v>
      </c>
      <c r="G1117" s="2">
        <f t="shared" si="22"/>
        <v>306464.28995999997</v>
      </c>
      <c r="H1117" s="2">
        <f t="shared" si="23"/>
        <v>4.0000000037252903E-2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156151.21</v>
      </c>
      <c r="D1124" s="1">
        <f>BILANCA!E146</f>
        <v>157654.34</v>
      </c>
      <c r="E1124" s="1">
        <v>0</v>
      </c>
      <c r="F1124" s="1">
        <v>0</v>
      </c>
      <c r="G1124" s="2">
        <f t="shared" si="22"/>
        <v>66475.844489999989</v>
      </c>
      <c r="H1124" s="2">
        <f t="shared" si="23"/>
        <v>0.54999999998835847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19510.47</v>
      </c>
      <c r="D1125" s="1">
        <f>BILANCA!E147</f>
        <v>17080.16</v>
      </c>
      <c r="E1125" s="1">
        <v>0</v>
      </c>
      <c r="F1125" s="1">
        <v>0</v>
      </c>
      <c r="G1125" s="2">
        <f t="shared" si="22"/>
        <v>7621.2521799999995</v>
      </c>
      <c r="H1125" s="2">
        <f t="shared" si="23"/>
        <v>0.63000000000101863</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58419.67</v>
      </c>
      <c r="D1136" s="1">
        <f>BILANCA!E158</f>
        <v>65054.49</v>
      </c>
      <c r="E1136" s="1">
        <v>0</v>
      </c>
      <c r="F1136" s="1">
        <v>0</v>
      </c>
      <c r="G1136" s="2">
        <f t="shared" si="22"/>
        <v>28844.883450000001</v>
      </c>
      <c r="H1136" s="2">
        <f t="shared" si="23"/>
        <v>0.81999999999970896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78788.44</v>
      </c>
      <c r="D1137" s="1">
        <f>BILANCA!E159</f>
        <v>76087.06</v>
      </c>
      <c r="E1137" s="1">
        <v>0</v>
      </c>
      <c r="F1137" s="1">
        <v>0</v>
      </c>
      <c r="G1137" s="2">
        <f t="shared" si="22"/>
        <v>35568.234239999998</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567.37</v>
      </c>
      <c r="D1141" s="1">
        <f>BILANCA!E163</f>
        <v>567.37</v>
      </c>
      <c r="E1141" s="1">
        <v>0</v>
      </c>
      <c r="F1141" s="1">
        <v>0</v>
      </c>
      <c r="G1141" s="2">
        <f t="shared" si="22"/>
        <v>268.93338</v>
      </c>
      <c r="H1141" s="2">
        <f t="shared" si="23"/>
        <v>0.74000000000000909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44832.36</v>
      </c>
      <c r="D1142" s="1">
        <f>BILANCA!E164</f>
        <v>15701.52</v>
      </c>
      <c r="E1142" s="1">
        <v>0</v>
      </c>
      <c r="F1142" s="1">
        <v>0</v>
      </c>
      <c r="G1142" s="2">
        <f t="shared" si="22"/>
        <v>12121.428600000001</v>
      </c>
      <c r="H1142" s="2">
        <f t="shared" si="23"/>
        <v>0.84000000000014552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44832.36</v>
      </c>
      <c r="D1143" s="1">
        <f>BILANCA!E165</f>
        <v>15701.52</v>
      </c>
      <c r="E1143" s="1">
        <v>0</v>
      </c>
      <c r="F1143" s="1">
        <v>0</v>
      </c>
      <c r="G1143" s="2">
        <f t="shared" si="22"/>
        <v>12197.664000000001</v>
      </c>
      <c r="H1143" s="2">
        <f t="shared" si="23"/>
        <v>0.84000000000014552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8798740.4799999986</v>
      </c>
      <c r="D1152" s="1">
        <f>BILANCA!E175</f>
        <v>9160100.8500000015</v>
      </c>
      <c r="E1152" s="1">
        <v>0</v>
      </c>
      <c r="F1152" s="1">
        <v>0</v>
      </c>
      <c r="G1152" s="2">
        <f t="shared" si="22"/>
        <v>4583101.2284200005</v>
      </c>
      <c r="H1152" s="2">
        <f t="shared" si="23"/>
        <v>0.62999999709427357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323992.61</v>
      </c>
      <c r="D1153" s="1">
        <f>BILANCA!E176</f>
        <v>551044.63</v>
      </c>
      <c r="E1153" s="1">
        <v>0</v>
      </c>
      <c r="F1153" s="1">
        <v>0</v>
      </c>
      <c r="G1153" s="2">
        <f t="shared" si="22"/>
        <v>242433.9179</v>
      </c>
      <c r="H1153" s="2">
        <f t="shared" si="23"/>
        <v>0.76000000000931323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69835.759999999995</v>
      </c>
      <c r="D1154" s="1">
        <f>BILANCA!E177</f>
        <v>225558.08000000002</v>
      </c>
      <c r="E1154" s="1">
        <v>0</v>
      </c>
      <c r="F1154" s="1">
        <v>0</v>
      </c>
      <c r="G1154" s="2">
        <f t="shared" si="22"/>
        <v>89082.778320000012</v>
      </c>
      <c r="H1154" s="2">
        <f t="shared" si="23"/>
        <v>0.32000000002153683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44774.14</v>
      </c>
      <c r="D1155" s="1">
        <f>BILANCA!E178</f>
        <v>61367.09</v>
      </c>
      <c r="E1155" s="1">
        <v>0</v>
      </c>
      <c r="F1155" s="1">
        <v>0</v>
      </c>
      <c r="G1155" s="2">
        <f t="shared" si="22"/>
        <v>28811.431039999996</v>
      </c>
      <c r="H1155" s="2">
        <f t="shared" si="23"/>
        <v>0.22999999999592546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18490.599999999999</v>
      </c>
      <c r="D1156" s="1">
        <f>BILANCA!E179</f>
        <v>67859.94</v>
      </c>
      <c r="E1156" s="1">
        <v>0</v>
      </c>
      <c r="F1156" s="1">
        <v>0</v>
      </c>
      <c r="G1156" s="2">
        <f t="shared" si="22"/>
        <v>26678.413039999999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439.15</v>
      </c>
      <c r="E1157" s="1">
        <v>0</v>
      </c>
      <c r="F1157" s="1">
        <v>0</v>
      </c>
      <c r="G1157" s="2">
        <f t="shared" si="22"/>
        <v>152.82419999999999</v>
      </c>
      <c r="H1157" s="2">
        <f t="shared" si="23"/>
        <v>0.14999999999997726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439.15</v>
      </c>
      <c r="E1160" s="1">
        <v>0</v>
      </c>
      <c r="F1160" s="1">
        <v>0</v>
      </c>
      <c r="G1160" s="2">
        <f t="shared" si="22"/>
        <v>155.45909999999998</v>
      </c>
      <c r="H1160" s="2">
        <f t="shared" si="23"/>
        <v>0.14999999999997726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167.24</v>
      </c>
      <c r="E1163" s="1">
        <v>0</v>
      </c>
      <c r="F1163" s="1">
        <v>0</v>
      </c>
      <c r="G1163" s="2">
        <f t="shared" si="22"/>
        <v>60.206400000000002</v>
      </c>
      <c r="H1163" s="2">
        <f t="shared" si="23"/>
        <v>0.24000000000000909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6571.02</v>
      </c>
      <c r="D1165" s="1">
        <f>BILANCA!E188</f>
        <v>95724.66</v>
      </c>
      <c r="E1165" s="1">
        <v>0</v>
      </c>
      <c r="F1165" s="1">
        <v>0</v>
      </c>
      <c r="G1165" s="2">
        <f t="shared" si="22"/>
        <v>36039.701880000001</v>
      </c>
      <c r="H1165" s="2">
        <f t="shared" si="23"/>
        <v>0.3599999999969441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105112.06</v>
      </c>
      <c r="D1166" s="1">
        <f>BILANCA!E189</f>
        <v>192763.74</v>
      </c>
      <c r="E1166" s="1">
        <v>0</v>
      </c>
      <c r="F1166" s="1">
        <v>0</v>
      </c>
      <c r="G1166" s="2">
        <f t="shared" si="22"/>
        <v>89787.03581999999</v>
      </c>
      <c r="H1166" s="2">
        <f t="shared" si="23"/>
        <v>0.32000000000698492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149044.79</v>
      </c>
      <c r="D1183" s="1">
        <f>BILANCA!E206</f>
        <v>132722.81</v>
      </c>
      <c r="E1183" s="1">
        <v>0</v>
      </c>
      <c r="F1183" s="1">
        <v>0</v>
      </c>
      <c r="G1183" s="2">
        <f t="shared" si="22"/>
        <v>82898.082000000009</v>
      </c>
      <c r="H1183" s="2">
        <f t="shared" si="23"/>
        <v>0.39999999999417923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149044.79</v>
      </c>
      <c r="D1184" s="1">
        <f>BILANCA!E207</f>
        <v>132722.81</v>
      </c>
      <c r="E1184" s="1">
        <v>0</v>
      </c>
      <c r="F1184" s="1">
        <v>0</v>
      </c>
      <c r="G1184" s="2">
        <f t="shared" si="22"/>
        <v>83312.572410000008</v>
      </c>
      <c r="H1184" s="2">
        <f t="shared" si="23"/>
        <v>0.39999999999417923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132722.81</v>
      </c>
      <c r="D1191" s="1">
        <f>BILANCA!E214</f>
        <v>132722.81</v>
      </c>
      <c r="E1191" s="1">
        <v>0</v>
      </c>
      <c r="F1191" s="1">
        <v>0</v>
      </c>
      <c r="G1191" s="2">
        <f t="shared" si="22"/>
        <v>82819.033439999999</v>
      </c>
      <c r="H1191" s="2">
        <f t="shared" si="23"/>
        <v>0.38000000000465661</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16321.98</v>
      </c>
      <c r="D1194" s="1">
        <f>BILANCA!E217</f>
        <v>0</v>
      </c>
      <c r="E1194" s="1">
        <v>0</v>
      </c>
      <c r="F1194" s="1">
        <v>0</v>
      </c>
      <c r="G1194" s="2">
        <f t="shared" si="22"/>
        <v>3443.9377799999997</v>
      </c>
      <c r="H1194" s="2">
        <f t="shared" si="23"/>
        <v>2.0000000000436557E-2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8474747.8699999992</v>
      </c>
      <c r="D1214" s="1">
        <f>BILANCA!E237</f>
        <v>8609056.2200000007</v>
      </c>
      <c r="E1214" s="1">
        <v>0</v>
      </c>
      <c r="F1214" s="1">
        <v>0</v>
      </c>
      <c r="G1214" s="2">
        <f t="shared" si="22"/>
        <v>5935050.7316100001</v>
      </c>
      <c r="H1214" s="2">
        <f t="shared" si="23"/>
        <v>0.35000000149011612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8330893.3399999999</v>
      </c>
      <c r="D1215" s="1">
        <f>BILANCA!E238</f>
        <v>8608055.4700000007</v>
      </c>
      <c r="E1215" s="1">
        <v>0</v>
      </c>
      <c r="F1215" s="1">
        <v>0</v>
      </c>
      <c r="G1215" s="2">
        <f t="shared" si="22"/>
        <v>5926904.9929600004</v>
      </c>
      <c r="H1215" s="2">
        <f t="shared" si="23"/>
        <v>0.81000000052154064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8347215.3200000003</v>
      </c>
      <c r="D1216" s="1">
        <f>BILANCA!E239</f>
        <v>8608055.4700000007</v>
      </c>
      <c r="E1216" s="1">
        <v>0</v>
      </c>
      <c r="F1216" s="1">
        <v>0</v>
      </c>
      <c r="G1216" s="2">
        <f t="shared" si="22"/>
        <v>5956255.0185800008</v>
      </c>
      <c r="H1216" s="2">
        <f t="shared" si="23"/>
        <v>0.79000000096857548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7584866.3399999999</v>
      </c>
      <c r="D1217" s="1">
        <f>BILANCA!E240</f>
        <v>7845706.4900000002</v>
      </c>
      <c r="E1217" s="1">
        <v>0</v>
      </c>
      <c r="F1217" s="1">
        <v>0</v>
      </c>
      <c r="G1217" s="2">
        <f t="shared" si="22"/>
        <v>5446649.3608800005</v>
      </c>
      <c r="H1217" s="2">
        <f t="shared" si="23"/>
        <v>0.83000000007450581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762348.98</v>
      </c>
      <c r="D1218" s="1">
        <f>BILANCA!E241</f>
        <v>762348.98</v>
      </c>
      <c r="E1218" s="1">
        <v>0</v>
      </c>
      <c r="F1218" s="1">
        <v>0</v>
      </c>
      <c r="G1218" s="2">
        <f t="shared" si="22"/>
        <v>537456.03090000001</v>
      </c>
      <c r="H1218" s="2">
        <f t="shared" si="23"/>
        <v>4.0000000037252903E-2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16321.98</v>
      </c>
      <c r="D1219" s="1">
        <f>BILANCA!E242</f>
        <v>0</v>
      </c>
      <c r="E1219" s="1">
        <v>0</v>
      </c>
      <c r="F1219" s="1">
        <v>0</v>
      </c>
      <c r="G1219" s="2">
        <f t="shared" si="22"/>
        <v>3851.9872799999998</v>
      </c>
      <c r="H1219" s="2">
        <f t="shared" si="23"/>
        <v>2.0000000000436557E-2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16321.98</v>
      </c>
      <c r="D1220" s="1">
        <f>BILANCA!E243</f>
        <v>0</v>
      </c>
      <c r="E1220" s="1">
        <v>0</v>
      </c>
      <c r="F1220" s="1">
        <v>0</v>
      </c>
      <c r="G1220" s="2">
        <f t="shared" si="22"/>
        <v>3868.3092599999995</v>
      </c>
      <c r="H1220" s="2">
        <f t="shared" si="23"/>
        <v>2.0000000000436557E-2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-112459.33</v>
      </c>
      <c r="D1222" s="1">
        <f>BILANCA!E245</f>
        <v>-228484.57</v>
      </c>
      <c r="E1222" s="1">
        <v>0</v>
      </c>
      <c r="F1222" s="1">
        <v>0</v>
      </c>
      <c r="G1222" s="2">
        <f t="shared" si="22"/>
        <v>-136093.40432999999</v>
      </c>
      <c r="H1222" s="2">
        <f t="shared" si="23"/>
        <v>0.75999999999476131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112459.33</v>
      </c>
      <c r="D1227" s="1">
        <f>BILANCA!E250</f>
        <v>228484.57</v>
      </c>
      <c r="E1227" s="1">
        <v>0</v>
      </c>
      <c r="F1227" s="1">
        <v>0</v>
      </c>
      <c r="G1227" s="2">
        <f t="shared" si="22"/>
        <v>138940.54668</v>
      </c>
      <c r="H1227" s="2">
        <f t="shared" si="23"/>
        <v>0.75999999999476131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112459.33</v>
      </c>
      <c r="D1228" s="1">
        <f>BILANCA!E251</f>
        <v>228484.57</v>
      </c>
      <c r="E1228" s="1">
        <v>0</v>
      </c>
      <c r="F1228" s="1">
        <v>0</v>
      </c>
      <c r="G1228" s="2">
        <f t="shared" si="22"/>
        <v>139509.97515000001</v>
      </c>
      <c r="H1228" s="2">
        <f t="shared" si="23"/>
        <v>0.75999999999476131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211481.5</v>
      </c>
      <c r="D1232" s="1">
        <f>BILANCA!E255</f>
        <v>213783.8</v>
      </c>
      <c r="E1232" s="1">
        <v>0</v>
      </c>
      <c r="F1232" s="1">
        <v>0</v>
      </c>
      <c r="G1232" s="2">
        <f t="shared" si="22"/>
        <v>159123.22589999999</v>
      </c>
      <c r="H1232" s="2">
        <f t="shared" si="23"/>
        <v>0.70000000001164153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44832.36</v>
      </c>
      <c r="D1233" s="1">
        <f>BILANCA!E256</f>
        <v>15701.52</v>
      </c>
      <c r="E1233" s="1">
        <v>0</v>
      </c>
      <c r="F1233" s="1">
        <v>0</v>
      </c>
      <c r="G1233" s="2">
        <f t="shared" si="22"/>
        <v>19058.849999999999</v>
      </c>
      <c r="H1233" s="2">
        <f t="shared" si="23"/>
        <v>0.84000000000014552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3981684.25</v>
      </c>
      <c r="D1236" s="1">
        <f>BILANCA!E259</f>
        <v>4981684.25</v>
      </c>
      <c r="E1236" s="1">
        <v>0</v>
      </c>
      <c r="F1236" s="1">
        <v>0</v>
      </c>
      <c r="G1236" s="2">
        <f t="shared" si="22"/>
        <v>3528098.3457500003</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3981684.25</v>
      </c>
      <c r="D1237" s="1">
        <f>BILANCA!E260</f>
        <v>4981684.25</v>
      </c>
      <c r="E1237" s="1">
        <v>0</v>
      </c>
      <c r="F1237" s="1">
        <v>0</v>
      </c>
      <c r="G1237" s="2">
        <f t="shared" si="22"/>
        <v>3542043.3985000001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156718.57999999999</v>
      </c>
      <c r="D1240" s="1">
        <f>BILANCA!E264</f>
        <v>158221.71</v>
      </c>
      <c r="E1240" s="1">
        <v>0</v>
      </c>
      <c r="F1240" s="1">
        <v>0</v>
      </c>
      <c r="G1240" s="2">
        <f t="shared" si="22"/>
        <v>121602.63399999999</v>
      </c>
      <c r="H1240" s="2">
        <f t="shared" si="23"/>
        <v>0.71000000002095476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44832.36</v>
      </c>
      <c r="D1242" s="1">
        <f>BILANCA!E266</f>
        <v>15701.52</v>
      </c>
      <c r="E1242" s="1">
        <v>0</v>
      </c>
      <c r="F1242" s="1">
        <v>0</v>
      </c>
      <c r="G1242" s="2">
        <f t="shared" ref="G1242:G1479" si="24">B1242/1000*C1242+B1242/500*D1242</f>
        <v>19744.9686</v>
      </c>
      <c r="H1242" s="2">
        <f t="shared" si="23"/>
        <v>0.84000000000014552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53617.26</v>
      </c>
      <c r="D1247" s="1">
        <f>BILANCA!E271</f>
        <v>54416.43</v>
      </c>
      <c r="E1247" s="1">
        <v>0</v>
      </c>
      <c r="F1247" s="1">
        <v>0</v>
      </c>
      <c r="G1247" s="2">
        <f t="shared" si="24"/>
        <v>42886.831680000003</v>
      </c>
      <c r="H1247" s="2">
        <f t="shared" si="23"/>
        <v>0.69000000000232831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69835.759999999995</v>
      </c>
      <c r="D1263" s="1">
        <f>BILANCA!E287</f>
        <v>225558.08</v>
      </c>
      <c r="E1263" s="1">
        <v>0</v>
      </c>
      <c r="F1263" s="1">
        <v>0</v>
      </c>
      <c r="G1263" s="2">
        <f t="shared" si="24"/>
        <v>145866.53760000001</v>
      </c>
      <c r="H1263" s="2">
        <f t="shared" si="23"/>
        <v>0.319999999992433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105112.06</v>
      </c>
      <c r="D1265" s="1">
        <f>BILANCA!E289</f>
        <v>192763.74</v>
      </c>
      <c r="E1265" s="1">
        <v>0</v>
      </c>
      <c r="F1265" s="1">
        <v>0</v>
      </c>
      <c r="G1265" s="2">
        <f t="shared" si="24"/>
        <v>138360.35027999998</v>
      </c>
      <c r="H1265" s="2">
        <f t="shared" si="23"/>
        <v>0.32000000000698492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149044.79</v>
      </c>
      <c r="D1269" s="1">
        <f>BILANCA!E293</f>
        <v>132722.81</v>
      </c>
      <c r="E1269" s="1">
        <v>0</v>
      </c>
      <c r="F1269" s="1">
        <v>0</v>
      </c>
      <c r="G1269" s="2">
        <f t="shared" si="24"/>
        <v>118544.25725999998</v>
      </c>
      <c r="H1269" s="2">
        <f t="shared" si="23"/>
        <v>0.39999999999417923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6571.02</v>
      </c>
      <c r="D1275" s="1">
        <f>BILANCA!E299</f>
        <v>19179.61</v>
      </c>
      <c r="E1275" s="1">
        <v>0</v>
      </c>
      <c r="F1275" s="1">
        <v>0</v>
      </c>
      <c r="G1275" s="2">
        <f t="shared" si="24"/>
        <v>13119.630079999999</v>
      </c>
      <c r="H1275" s="2">
        <f t="shared" si="23"/>
        <v>0.40999999999985448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76545.05</v>
      </c>
      <c r="E1277" s="1">
        <v>0</v>
      </c>
      <c r="F1277" s="1">
        <v>0</v>
      </c>
      <c r="G1277" s="2">
        <f t="shared" si="24"/>
        <v>45008.489399999999</v>
      </c>
      <c r="H1277" s="2">
        <f t="shared" si="23"/>
        <v>5.0000000002910383E-2</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572604.57000000007</v>
      </c>
      <c r="D1299" s="6">
        <f>'RAS-funkcijski'!E5</f>
        <v>677092.19</v>
      </c>
      <c r="E1299" s="6">
        <v>0</v>
      </c>
      <c r="F1299" s="6">
        <v>0</v>
      </c>
      <c r="G1299" s="7">
        <f t="shared" si="24"/>
        <v>1926.7889500000001</v>
      </c>
      <c r="H1299" s="7">
        <f t="shared" si="23"/>
        <v>0.61999999987892807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7212.81</v>
      </c>
      <c r="D1300" s="1">
        <f>'RAS-funkcijski'!E6</f>
        <v>7173.37</v>
      </c>
      <c r="E1300" s="1">
        <v>0</v>
      </c>
      <c r="F1300" s="1">
        <v>0</v>
      </c>
      <c r="G1300" s="2">
        <f t="shared" si="24"/>
        <v>43.119100000000003</v>
      </c>
      <c r="H1300" s="2">
        <f t="shared" si="23"/>
        <v>0.55999999999949068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7212.81</v>
      </c>
      <c r="D1301" s="1">
        <f>'RAS-funkcijski'!E7</f>
        <v>7173.37</v>
      </c>
      <c r="E1301" s="1">
        <v>0</v>
      </c>
      <c r="F1301" s="1">
        <v>0</v>
      </c>
      <c r="G1301" s="2">
        <f t="shared" si="24"/>
        <v>64.678650000000005</v>
      </c>
      <c r="H1301" s="2">
        <f t="shared" si="23"/>
        <v>0.55999999999949068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490454.84</v>
      </c>
      <c r="D1307" s="1">
        <f>'RAS-funkcijski'!E13</f>
        <v>591608.24</v>
      </c>
      <c r="E1307" s="1">
        <v>0</v>
      </c>
      <c r="F1307" s="1">
        <v>0</v>
      </c>
      <c r="G1307" s="2">
        <f t="shared" si="24"/>
        <v>15063.041880000001</v>
      </c>
      <c r="H1307" s="2">
        <f t="shared" si="23"/>
        <v>0.3999999999650754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226334.81</v>
      </c>
      <c r="D1308" s="1">
        <f>'RAS-funkcijski'!E14</f>
        <v>300735.05</v>
      </c>
      <c r="E1308" s="1">
        <v>0</v>
      </c>
      <c r="F1308" s="1">
        <v>0</v>
      </c>
      <c r="G1308" s="2">
        <f t="shared" si="24"/>
        <v>8278.0491000000002</v>
      </c>
      <c r="H1308" s="2">
        <f t="shared" si="23"/>
        <v>0.23999999999068677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264120.03000000003</v>
      </c>
      <c r="D1310" s="1">
        <f>'RAS-funkcijski'!E16</f>
        <v>290873.19</v>
      </c>
      <c r="E1310" s="1">
        <v>0</v>
      </c>
      <c r="F1310" s="1">
        <v>0</v>
      </c>
      <c r="G1310" s="2">
        <f t="shared" si="24"/>
        <v>10150.396920000001</v>
      </c>
      <c r="H1310" s="2">
        <f t="shared" si="23"/>
        <v>0.22000000003026798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74936.92</v>
      </c>
      <c r="D1313" s="1">
        <f>'RAS-funkcijski'!E19</f>
        <v>78310.58</v>
      </c>
      <c r="E1313" s="1">
        <v>0</v>
      </c>
      <c r="F1313" s="1">
        <v>0</v>
      </c>
      <c r="G1313" s="2">
        <f t="shared" si="24"/>
        <v>3473.3711999999996</v>
      </c>
      <c r="H1313" s="2">
        <f t="shared" si="23"/>
        <v>0.5</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34709.68</v>
      </c>
      <c r="D1322" s="1">
        <f>'RAS-funkcijski'!E28</f>
        <v>50904.480000000003</v>
      </c>
      <c r="E1322" s="1">
        <v>0</v>
      </c>
      <c r="F1322" s="1">
        <v>0</v>
      </c>
      <c r="G1322" s="2">
        <f t="shared" si="24"/>
        <v>3276.4473600000001</v>
      </c>
      <c r="H1322" s="2">
        <f t="shared" si="23"/>
        <v>0.80000000000291038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33381.68</v>
      </c>
      <c r="D1324" s="1">
        <f>'RAS-funkcijski'!E30</f>
        <v>50240.480000000003</v>
      </c>
      <c r="E1324" s="1">
        <v>0</v>
      </c>
      <c r="F1324" s="1">
        <v>0</v>
      </c>
      <c r="G1324" s="2">
        <f t="shared" si="24"/>
        <v>3480.4286400000001</v>
      </c>
      <c r="H1324" s="2">
        <f t="shared" si="23"/>
        <v>0.80000000000291038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1328</v>
      </c>
      <c r="D1328" s="1">
        <f>'RAS-funkcijski'!E34</f>
        <v>664</v>
      </c>
      <c r="E1328" s="1">
        <v>0</v>
      </c>
      <c r="F1328" s="1">
        <v>0</v>
      </c>
      <c r="G1328" s="2">
        <f t="shared" si="24"/>
        <v>79.679999999999993</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518821.82000000007</v>
      </c>
      <c r="D1329" s="1">
        <f>'RAS-funkcijski'!E35</f>
        <v>260920.98</v>
      </c>
      <c r="E1329" s="1">
        <v>0</v>
      </c>
      <c r="F1329" s="1">
        <v>0</v>
      </c>
      <c r="G1329" s="2">
        <f t="shared" si="24"/>
        <v>32260.577180000004</v>
      </c>
      <c r="H1329" s="2">
        <f t="shared" si="23"/>
        <v>0.19999999992433004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10401.39</v>
      </c>
      <c r="D1333" s="1">
        <f>'RAS-funkcijski'!E39</f>
        <v>9291.82</v>
      </c>
      <c r="E1333" s="1">
        <v>0</v>
      </c>
      <c r="F1333" s="1">
        <v>0</v>
      </c>
      <c r="G1333" s="2">
        <f t="shared" si="24"/>
        <v>1014.47605</v>
      </c>
      <c r="H1333" s="2">
        <f t="shared" si="23"/>
        <v>0.56999999999970896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8521.39</v>
      </c>
      <c r="D1334" s="1">
        <f>'RAS-funkcijski'!E40</f>
        <v>7791.82</v>
      </c>
      <c r="E1334" s="1">
        <v>0</v>
      </c>
      <c r="F1334" s="1">
        <v>0</v>
      </c>
      <c r="G1334" s="2">
        <f t="shared" si="24"/>
        <v>867.78107999999997</v>
      </c>
      <c r="H1334" s="2">
        <f t="shared" si="23"/>
        <v>0.56999999999970896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1880</v>
      </c>
      <c r="D1336" s="1">
        <f>'RAS-funkcijski'!E42</f>
        <v>1500</v>
      </c>
      <c r="E1336" s="1">
        <v>0</v>
      </c>
      <c r="F1336" s="1">
        <v>0</v>
      </c>
      <c r="G1336" s="2">
        <f t="shared" si="24"/>
        <v>185.44</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449023.9</v>
      </c>
      <c r="D1348" s="1">
        <f>'RAS-funkcijski'!E54</f>
        <v>221278.62</v>
      </c>
      <c r="E1348" s="1">
        <v>0</v>
      </c>
      <c r="F1348" s="1">
        <v>0</v>
      </c>
      <c r="G1348" s="2">
        <f t="shared" si="24"/>
        <v>44579.057000000001</v>
      </c>
      <c r="H1348" s="2">
        <f t="shared" si="27"/>
        <v>0.47999999998137355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449023.9</v>
      </c>
      <c r="D1349" s="1">
        <f>'RAS-funkcijski'!E55</f>
        <v>221278.62</v>
      </c>
      <c r="E1349" s="1">
        <v>0</v>
      </c>
      <c r="F1349" s="1">
        <v>0</v>
      </c>
      <c r="G1349" s="2">
        <f t="shared" si="24"/>
        <v>45470.638139999995</v>
      </c>
      <c r="H1349" s="2">
        <f t="shared" si="27"/>
        <v>0.47999999998137355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59396.53</v>
      </c>
      <c r="D1368" s="1">
        <f>'RAS-funkcijski'!E74</f>
        <v>30350.54</v>
      </c>
      <c r="E1368" s="1">
        <v>0</v>
      </c>
      <c r="F1368" s="1">
        <v>0</v>
      </c>
      <c r="G1368" s="2">
        <f t="shared" si="24"/>
        <v>8406.8327000000008</v>
      </c>
      <c r="H1368" s="2">
        <f t="shared" si="27"/>
        <v>0.93000000000029104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115194.56000000001</v>
      </c>
      <c r="D1369" s="1">
        <f>'RAS-funkcijski'!E75</f>
        <v>158185.97</v>
      </c>
      <c r="E1369" s="1">
        <v>0</v>
      </c>
      <c r="F1369" s="1">
        <v>0</v>
      </c>
      <c r="G1369" s="2">
        <f t="shared" si="24"/>
        <v>30641.2215</v>
      </c>
      <c r="H1369" s="2">
        <f t="shared" si="27"/>
        <v>0.46999999998661224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447.82</v>
      </c>
      <c r="D1370" s="1">
        <f>'RAS-funkcijski'!E76</f>
        <v>1939.35</v>
      </c>
      <c r="E1370" s="1">
        <v>0</v>
      </c>
      <c r="F1370" s="1">
        <v>0</v>
      </c>
      <c r="G1370" s="2">
        <f t="shared" si="24"/>
        <v>311.50943999999998</v>
      </c>
      <c r="H1370" s="2">
        <f t="shared" si="27"/>
        <v>0.52999999999991587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114746.74</v>
      </c>
      <c r="D1375" s="1">
        <f>'RAS-funkcijski'!E81</f>
        <v>156246.62</v>
      </c>
      <c r="E1375" s="1">
        <v>0</v>
      </c>
      <c r="F1375" s="1">
        <v>0</v>
      </c>
      <c r="G1375" s="2">
        <f t="shared" si="24"/>
        <v>32897.478459999998</v>
      </c>
      <c r="H1375" s="2">
        <f t="shared" si="27"/>
        <v>0.63999999999941792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85278.77</v>
      </c>
      <c r="D1376" s="1">
        <f>'RAS-funkcijski'!E82</f>
        <v>519980.79999999993</v>
      </c>
      <c r="E1376" s="1">
        <v>0</v>
      </c>
      <c r="F1376" s="1">
        <v>0</v>
      </c>
      <c r="G1376" s="2">
        <f t="shared" si="24"/>
        <v>87768.748859999992</v>
      </c>
      <c r="H1376" s="2">
        <f t="shared" si="27"/>
        <v>0.43000000006577466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422214.35</v>
      </c>
      <c r="E1377" s="1">
        <v>0</v>
      </c>
      <c r="F1377" s="1">
        <v>0</v>
      </c>
      <c r="G1377" s="2">
        <f t="shared" si="24"/>
        <v>66709.867299999998</v>
      </c>
      <c r="H1377" s="2">
        <f t="shared" si="27"/>
        <v>0.34999999997671694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44070.22</v>
      </c>
      <c r="D1380" s="1">
        <f>'RAS-funkcijski'!E86</f>
        <v>38291.589999999997</v>
      </c>
      <c r="E1380" s="1">
        <v>0</v>
      </c>
      <c r="F1380" s="1">
        <v>0</v>
      </c>
      <c r="G1380" s="2">
        <f t="shared" si="24"/>
        <v>9893.5787999999993</v>
      </c>
      <c r="H1380" s="2">
        <f t="shared" si="27"/>
        <v>0.63000000000465661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41208.550000000003</v>
      </c>
      <c r="D1382" s="1">
        <f>'RAS-funkcijski'!E88</f>
        <v>59474.86</v>
      </c>
      <c r="E1382" s="1">
        <v>0</v>
      </c>
      <c r="F1382" s="1">
        <v>0</v>
      </c>
      <c r="G1382" s="2">
        <f t="shared" si="24"/>
        <v>13453.294680000001</v>
      </c>
      <c r="H1382" s="2">
        <f t="shared" si="27"/>
        <v>0.58999999999650754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32032.3</v>
      </c>
      <c r="D1383" s="1">
        <f>'RAS-funkcijski'!E89</f>
        <v>22481.56</v>
      </c>
      <c r="E1383" s="1">
        <v>0</v>
      </c>
      <c r="F1383" s="1">
        <v>0</v>
      </c>
      <c r="G1383" s="2">
        <f t="shared" si="24"/>
        <v>6544.6107000000011</v>
      </c>
      <c r="H1383" s="2">
        <f t="shared" si="27"/>
        <v>0.73999999999796273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32032.3</v>
      </c>
      <c r="D1400" s="1">
        <f>'RAS-funkcijski'!E106</f>
        <v>22481.56</v>
      </c>
      <c r="E1400" s="1">
        <v>0</v>
      </c>
      <c r="F1400" s="1">
        <v>0</v>
      </c>
      <c r="G1400" s="2">
        <f t="shared" si="24"/>
        <v>7853.5328399999999</v>
      </c>
      <c r="H1400" s="2">
        <f t="shared" si="27"/>
        <v>0.73999999999796273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118014.29999999999</v>
      </c>
      <c r="D1401" s="1">
        <f>'RAS-funkcijski'!E107</f>
        <v>129317</v>
      </c>
      <c r="E1401" s="1">
        <v>0</v>
      </c>
      <c r="F1401" s="1">
        <v>0</v>
      </c>
      <c r="G1401" s="2">
        <f t="shared" si="24"/>
        <v>38794.774899999997</v>
      </c>
      <c r="H1401" s="2">
        <f t="shared" si="27"/>
        <v>0.29999999998835847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44100.68</v>
      </c>
      <c r="D1402" s="1">
        <f>'RAS-funkcijski'!E108</f>
        <v>80096.75</v>
      </c>
      <c r="E1402" s="1">
        <v>0</v>
      </c>
      <c r="F1402" s="1">
        <v>0</v>
      </c>
      <c r="G1402" s="2">
        <f t="shared" si="24"/>
        <v>21246.594720000001</v>
      </c>
      <c r="H1402" s="2">
        <f t="shared" si="27"/>
        <v>0.56999999999970896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40315.53</v>
      </c>
      <c r="D1403" s="1">
        <f>'RAS-funkcijski'!E109</f>
        <v>39202.25</v>
      </c>
      <c r="E1403" s="1">
        <v>0</v>
      </c>
      <c r="F1403" s="1">
        <v>0</v>
      </c>
      <c r="G1403" s="2">
        <f t="shared" si="24"/>
        <v>12465.603149999999</v>
      </c>
      <c r="H1403" s="2">
        <f t="shared" si="27"/>
        <v>0.72000000000116415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32333.09</v>
      </c>
      <c r="D1405" s="1">
        <f>'RAS-funkcijski'!E111</f>
        <v>9253</v>
      </c>
      <c r="E1405" s="1">
        <v>0</v>
      </c>
      <c r="F1405" s="1">
        <v>0</v>
      </c>
      <c r="G1405" s="2">
        <f t="shared" si="24"/>
        <v>5439.7826299999997</v>
      </c>
      <c r="H1405" s="2">
        <f t="shared" si="27"/>
        <v>9.0000000000145519E-2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1265</v>
      </c>
      <c r="D1407" s="1">
        <f>'RAS-funkcijski'!E113</f>
        <v>765</v>
      </c>
      <c r="E1407" s="1">
        <v>0</v>
      </c>
      <c r="F1407" s="1">
        <v>0</v>
      </c>
      <c r="G1407" s="2">
        <f t="shared" si="24"/>
        <v>304.65499999999997</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368579.15</v>
      </c>
      <c r="D1408" s="1">
        <f>'RAS-funkcijski'!E114</f>
        <v>465911.18</v>
      </c>
      <c r="E1408" s="1">
        <v>0</v>
      </c>
      <c r="F1408" s="1">
        <v>0</v>
      </c>
      <c r="G1408" s="2">
        <f t="shared" si="24"/>
        <v>143044.1661</v>
      </c>
      <c r="H1408" s="2">
        <f t="shared" si="27"/>
        <v>0.33000000001629815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368579.15</v>
      </c>
      <c r="D1409" s="1">
        <f>'RAS-funkcijski'!E115</f>
        <v>465911.18</v>
      </c>
      <c r="E1409" s="1">
        <v>0</v>
      </c>
      <c r="F1409" s="1">
        <v>0</v>
      </c>
      <c r="G1409" s="2">
        <f t="shared" si="24"/>
        <v>144344.56761</v>
      </c>
      <c r="H1409" s="2">
        <f t="shared" si="27"/>
        <v>0.33000000001629815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338611.53</v>
      </c>
      <c r="D1410" s="1">
        <f>'RAS-funkcijski'!E116</f>
        <v>422171.99</v>
      </c>
      <c r="E1410" s="1">
        <v>0</v>
      </c>
      <c r="F1410" s="1">
        <v>0</v>
      </c>
      <c r="G1410" s="2">
        <f t="shared" si="24"/>
        <v>132491.01712</v>
      </c>
      <c r="H1410" s="2">
        <f t="shared" si="27"/>
        <v>0.47999999998137355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29967.62</v>
      </c>
      <c r="D1411" s="1">
        <f>'RAS-funkcijski'!E117</f>
        <v>43739.19</v>
      </c>
      <c r="E1411" s="1">
        <v>0</v>
      </c>
      <c r="F1411" s="1">
        <v>0</v>
      </c>
      <c r="G1411" s="2">
        <f t="shared" si="24"/>
        <v>13271.398000000001</v>
      </c>
      <c r="H1411" s="2">
        <f t="shared" si="27"/>
        <v>0.57000000000334694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31130.639999999999</v>
      </c>
      <c r="D1423" s="1">
        <f>'RAS-funkcijski'!E129</f>
        <v>50885.279999999999</v>
      </c>
      <c r="E1423" s="1">
        <v>0</v>
      </c>
      <c r="F1423" s="1">
        <v>0</v>
      </c>
      <c r="G1423" s="2">
        <f t="shared" si="24"/>
        <v>16612.650000000001</v>
      </c>
      <c r="H1423" s="2">
        <f t="shared" si="27"/>
        <v>0.63999999999941792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664</v>
      </c>
      <c r="D1424" s="1">
        <f>'RAS-funkcijski'!E130</f>
        <v>1328</v>
      </c>
      <c r="E1424" s="1">
        <v>0</v>
      </c>
      <c r="F1424" s="1">
        <v>0</v>
      </c>
      <c r="G1424" s="2">
        <f t="shared" si="24"/>
        <v>418.32</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664</v>
      </c>
      <c r="D1426" s="1">
        <f>'RAS-funkcijski'!E132</f>
        <v>1328</v>
      </c>
      <c r="E1426" s="1">
        <v>0</v>
      </c>
      <c r="F1426" s="1">
        <v>0</v>
      </c>
      <c r="G1426" s="2">
        <f t="shared" si="24"/>
        <v>424.96000000000004</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6636.25</v>
      </c>
      <c r="D1429" s="1">
        <f>'RAS-funkcijski'!E135</f>
        <v>4247.2</v>
      </c>
      <c r="E1429" s="1">
        <v>0</v>
      </c>
      <c r="F1429" s="1">
        <v>0</v>
      </c>
      <c r="G1429" s="2">
        <f t="shared" si="24"/>
        <v>1982.1151500000001</v>
      </c>
      <c r="H1429" s="2">
        <f t="shared" si="27"/>
        <v>0.4499999999998181</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20235.759999999998</v>
      </c>
      <c r="D1432" s="1">
        <f>'RAS-funkcijski'!E138</f>
        <v>11991</v>
      </c>
      <c r="E1432" s="1">
        <v>0</v>
      </c>
      <c r="F1432" s="1">
        <v>0</v>
      </c>
      <c r="G1432" s="2">
        <f t="shared" si="24"/>
        <v>5925.1798400000007</v>
      </c>
      <c r="H1432" s="2">
        <f t="shared" si="27"/>
        <v>0.24000000000160071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3594.63</v>
      </c>
      <c r="D1434" s="1">
        <f>'RAS-funkcijski'!E140</f>
        <v>33319.08</v>
      </c>
      <c r="E1434" s="1">
        <v>0</v>
      </c>
      <c r="F1434" s="1">
        <v>0</v>
      </c>
      <c r="G1434" s="2">
        <f t="shared" si="24"/>
        <v>9551.6594400000013</v>
      </c>
      <c r="H1434" s="2">
        <f t="shared" si="27"/>
        <v>0.45000000000163709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1876365.7900000003</v>
      </c>
      <c r="D1435" s="13">
        <f>'RAS-funkcijski'!E141</f>
        <v>2335679.44</v>
      </c>
      <c r="E1435" s="13">
        <v>0</v>
      </c>
      <c r="F1435" s="13">
        <v>0</v>
      </c>
      <c r="G1435" s="14">
        <f t="shared" si="24"/>
        <v>897038.27979000006</v>
      </c>
      <c r="H1435" s="14">
        <f t="shared" si="27"/>
        <v>0.6499999996740371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323992.61</v>
      </c>
      <c r="D1480" s="6"/>
      <c r="E1480" s="6">
        <v>0</v>
      </c>
      <c r="F1480" s="6">
        <v>0</v>
      </c>
      <c r="G1480" s="7">
        <f t="shared" ref="G1480:G1580" si="34">B1480/1000*C1480</f>
        <v>323.99261000000001</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2649589.2899999996</v>
      </c>
      <c r="D1481" s="1">
        <v>0</v>
      </c>
      <c r="E1481" s="1">
        <v>0</v>
      </c>
      <c r="F1481" s="1">
        <v>0</v>
      </c>
      <c r="G1481" s="2">
        <f t="shared" si="34"/>
        <v>5299.1785799999989</v>
      </c>
      <c r="H1481" s="2">
        <f t="shared" si="35"/>
        <v>0.28999999957159162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1921215.8899999997</v>
      </c>
      <c r="D1483" s="1">
        <v>0</v>
      </c>
      <c r="E1483" s="1">
        <v>0</v>
      </c>
      <c r="F1483" s="1">
        <v>0</v>
      </c>
      <c r="G1483" s="2">
        <f t="shared" si="34"/>
        <v>7684.8635599999989</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646842.22</v>
      </c>
      <c r="D1484" s="1">
        <v>0</v>
      </c>
      <c r="E1484" s="1">
        <v>0</v>
      </c>
      <c r="F1484" s="1">
        <v>0</v>
      </c>
      <c r="G1484" s="2">
        <f t="shared" si="34"/>
        <v>3234.2111</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695951.37</v>
      </c>
      <c r="D1485" s="1">
        <v>0</v>
      </c>
      <c r="E1485" s="1">
        <v>0</v>
      </c>
      <c r="F1485" s="1">
        <v>0</v>
      </c>
      <c r="G1485" s="2">
        <f t="shared" si="34"/>
        <v>4175.7082200000004</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4631.2299999999996</v>
      </c>
      <c r="D1486" s="1">
        <v>0</v>
      </c>
      <c r="E1486" s="1">
        <v>0</v>
      </c>
      <c r="F1486" s="1">
        <v>0</v>
      </c>
      <c r="G1486" s="2">
        <f t="shared" si="34"/>
        <v>32.418610000000001</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53116.160000000003</v>
      </c>
      <c r="D1489" s="1">
        <v>0</v>
      </c>
      <c r="E1489" s="1">
        <v>0</v>
      </c>
      <c r="F1489" s="1">
        <v>0</v>
      </c>
      <c r="G1489" s="2">
        <f t="shared" si="34"/>
        <v>531.16160000000002</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520674.91</v>
      </c>
      <c r="D1491" s="1">
        <v>0</v>
      </c>
      <c r="E1491" s="1">
        <v>0</v>
      </c>
      <c r="F1491" s="1">
        <v>0</v>
      </c>
      <c r="G1491" s="2">
        <f t="shared" si="34"/>
        <v>6248.0989199999995</v>
      </c>
      <c r="H1491" s="2">
        <f t="shared" si="35"/>
        <v>9.0000000025611371E-2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728373.4</v>
      </c>
      <c r="D1492" s="1">
        <v>0</v>
      </c>
      <c r="E1492" s="1">
        <v>0</v>
      </c>
      <c r="F1492" s="1">
        <v>0</v>
      </c>
      <c r="G1492" s="2">
        <f t="shared" si="34"/>
        <v>9468.8541999999998</v>
      </c>
      <c r="H1492" s="2">
        <f t="shared" si="35"/>
        <v>0.40000000002328306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2422537.27</v>
      </c>
      <c r="D1499" s="1">
        <v>0</v>
      </c>
      <c r="E1499" s="1">
        <v>0</v>
      </c>
      <c r="F1499" s="1">
        <v>0</v>
      </c>
      <c r="G1499" s="2">
        <f t="shared" si="34"/>
        <v>48450.7454</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1765493.57</v>
      </c>
      <c r="D1501" s="1">
        <v>0</v>
      </c>
      <c r="E1501" s="1">
        <v>0</v>
      </c>
      <c r="F1501" s="1">
        <v>0</v>
      </c>
      <c r="G1501" s="2">
        <f t="shared" si="34"/>
        <v>38840.858540000001</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630249.27</v>
      </c>
      <c r="D1502" s="1">
        <v>0</v>
      </c>
      <c r="E1502" s="1">
        <v>0</v>
      </c>
      <c r="F1502" s="1">
        <v>0</v>
      </c>
      <c r="G1502" s="2">
        <f t="shared" si="34"/>
        <v>14495.73321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646582.03</v>
      </c>
      <c r="D1503" s="1">
        <v>0</v>
      </c>
      <c r="E1503" s="1">
        <v>0</v>
      </c>
      <c r="F1503" s="1">
        <v>0</v>
      </c>
      <c r="G1503" s="2">
        <f t="shared" si="34"/>
        <v>15517.968720000001</v>
      </c>
      <c r="H1503" s="2">
        <f t="shared" si="35"/>
        <v>3.0000000027939677E-2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4192.07</v>
      </c>
      <c r="D1504" s="1">
        <v>0</v>
      </c>
      <c r="E1504" s="1">
        <v>0</v>
      </c>
      <c r="F1504" s="1">
        <v>0</v>
      </c>
      <c r="G1504" s="2">
        <f t="shared" si="34"/>
        <v>104.80175</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52948.92</v>
      </c>
      <c r="D1507" s="1">
        <v>0</v>
      </c>
      <c r="E1507" s="1">
        <v>0</v>
      </c>
      <c r="F1507" s="1">
        <v>0</v>
      </c>
      <c r="G1507" s="2">
        <f t="shared" si="34"/>
        <v>1482.5697600000001</v>
      </c>
      <c r="H1507" s="2">
        <f t="shared" si="35"/>
        <v>8.000000000174623E-2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431521.28000000003</v>
      </c>
      <c r="D1509" s="1">
        <v>0</v>
      </c>
      <c r="E1509" s="1">
        <v>0</v>
      </c>
      <c r="F1509" s="1">
        <v>0</v>
      </c>
      <c r="G1509" s="2">
        <f t="shared" si="34"/>
        <v>12945.6384</v>
      </c>
      <c r="H1509" s="2">
        <f t="shared" si="35"/>
        <v>0.28000000002793968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640721.72</v>
      </c>
      <c r="D1510" s="1">
        <v>0</v>
      </c>
      <c r="E1510" s="1">
        <v>0</v>
      </c>
      <c r="F1510" s="1">
        <v>0</v>
      </c>
      <c r="G1510" s="2">
        <f t="shared" si="34"/>
        <v>19862.373319999999</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16321.98</v>
      </c>
      <c r="D1511" s="1">
        <v>0</v>
      </c>
      <c r="E1511" s="1">
        <v>0</v>
      </c>
      <c r="F1511" s="1">
        <v>0</v>
      </c>
      <c r="G1511" s="2">
        <f t="shared" si="34"/>
        <v>522.30336</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16321.98</v>
      </c>
      <c r="D1515" s="1">
        <v>0</v>
      </c>
      <c r="E1515" s="1">
        <v>0</v>
      </c>
      <c r="F1515" s="1">
        <v>0</v>
      </c>
      <c r="G1515" s="2">
        <f t="shared" si="34"/>
        <v>587.59127999999998</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551044.62999999942</v>
      </c>
      <c r="D1517" s="1">
        <v>0</v>
      </c>
      <c r="E1517" s="1">
        <v>0</v>
      </c>
      <c r="F1517" s="1">
        <v>0</v>
      </c>
      <c r="G1517" s="2">
        <f t="shared" si="34"/>
        <v>20939.695939999976</v>
      </c>
      <c r="H1517" s="2">
        <f t="shared" si="35"/>
        <v>0.37000000057742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551044.62999999989</v>
      </c>
      <c r="D1576" s="1">
        <v>0</v>
      </c>
      <c r="E1576" s="1">
        <v>0</v>
      </c>
      <c r="F1576" s="1">
        <v>0</v>
      </c>
      <c r="G1576" s="2">
        <f t="shared" si="34"/>
        <v>53451.329109999991</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225558.08</v>
      </c>
      <c r="D1578" s="1">
        <v>0</v>
      </c>
      <c r="E1578" s="1">
        <v>0</v>
      </c>
      <c r="F1578" s="1">
        <v>0</v>
      </c>
      <c r="G1578" s="2">
        <f t="shared" si="34"/>
        <v>22330.249919999998</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192763.74</v>
      </c>
      <c r="D1579" s="1">
        <v>0</v>
      </c>
      <c r="E1579" s="1">
        <v>0</v>
      </c>
      <c r="F1579" s="1">
        <v>0</v>
      </c>
      <c r="G1579" s="2">
        <f t="shared" si="34"/>
        <v>19276.374</v>
      </c>
      <c r="H1579" s="2">
        <f t="shared" si="35"/>
        <v>0.26000000000931323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132722.81</v>
      </c>
      <c r="D1580" s="13">
        <v>0</v>
      </c>
      <c r="E1580" s="13">
        <v>0</v>
      </c>
      <c r="F1580" s="13">
        <v>0</v>
      </c>
      <c r="G1580" s="14">
        <f t="shared" si="34"/>
        <v>13405.00381</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28723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1636104.15</v>
      </c>
      <c r="I16" s="170">
        <f>'PR-RAS'!E6</f>
        <v>2228430.8000000003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1533056.29</v>
      </c>
      <c r="I17" s="170">
        <f>'PR-RAS'!E151</f>
        <v>1607306.0399999998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112459.33000000009</v>
      </c>
      <c r="I19" s="171">
        <f>'PR-RAS'!E646</f>
        <v>228484.56999999931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7584388.8599999994</v>
      </c>
      <c r="I20" s="173">
        <f>BILANCA!E7</f>
        <v>7841868.2199999988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1214351.6200000001</v>
      </c>
      <c r="I21" s="175">
        <f>BILANCA!E68</f>
        <v>1318232.6300000001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323992.61</v>
      </c>
      <c r="I22" s="175">
        <f>BILANCA!E176</f>
        <v>551044.63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8474747.8699999992</v>
      </c>
      <c r="I23" s="177">
        <f>BILANCA!E237</f>
        <v>8609056.2200000007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572604.57000000007</v>
      </c>
      <c r="I24" s="173">
        <f>'RAS-funkcijski'!E5</f>
        <v>677092.19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518821.82000000007</v>
      </c>
      <c r="I25" s="175">
        <f>'RAS-funkcijski'!E35</f>
        <v>260920.98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41208.550000000003</v>
      </c>
      <c r="I26" s="175">
        <f>'RAS-funkcijski'!E88</f>
        <v>59474.86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368579.15</v>
      </c>
      <c r="I27" s="175">
        <f>'RAS-funkcijski'!E114</f>
        <v>465911.18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1876365.7900000003</v>
      </c>
      <c r="I28" s="179">
        <f>'RAS-funkcijski'!E141</f>
        <v>2335679.44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323992.61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551044.62999999942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551044.62999999989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B40" sqref="B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1636104.15</v>
      </c>
      <c r="E6" s="51">
        <f>E7+E44+E50+E82+E106+E124+E133+E139</f>
        <v>2228430.8000000003</v>
      </c>
      <c r="F6" s="52">
        <f t="shared" ref="F6:F131" si="0">IF(D6&lt;&gt;0,IF(E6/D6&gt;=100,"&gt;&gt;100",E6/D6*100),"-")</f>
        <v>136.20348068917255</v>
      </c>
    </row>
    <row r="7" spans="1:25" ht="12.75" customHeight="1" x14ac:dyDescent="0.2">
      <c r="A7" s="53">
        <v>61</v>
      </c>
      <c r="B7" s="294" t="s">
        <v>60</v>
      </c>
      <c r="C7" s="50" t="s">
        <v>61</v>
      </c>
      <c r="D7" s="51">
        <f t="shared" ref="D7:E7" si="1">D8+D17+D23+D29+D37+D40</f>
        <v>611434.98</v>
      </c>
      <c r="E7" s="51">
        <f t="shared" si="1"/>
        <v>860455.23</v>
      </c>
      <c r="F7" s="52">
        <f t="shared" si="0"/>
        <v>140.72718410713108</v>
      </c>
    </row>
    <row r="8" spans="1:25" ht="12.75" customHeight="1" x14ac:dyDescent="0.2">
      <c r="A8" s="53">
        <v>611</v>
      </c>
      <c r="B8" s="85" t="s">
        <v>62</v>
      </c>
      <c r="C8" s="50" t="s">
        <v>63</v>
      </c>
      <c r="D8" s="51">
        <f t="shared" ref="D8:E8" si="2">SUM(D9:D14)-D15-D16</f>
        <v>568683.84000000008</v>
      </c>
      <c r="E8" s="51">
        <f t="shared" si="2"/>
        <v>808903.17</v>
      </c>
      <c r="F8" s="52">
        <f t="shared" si="0"/>
        <v>142.24127944272163</v>
      </c>
    </row>
    <row r="9" spans="1:25" ht="12.75" customHeight="1" x14ac:dyDescent="0.2">
      <c r="A9" s="53">
        <v>6111</v>
      </c>
      <c r="B9" s="85" t="s">
        <v>64</v>
      </c>
      <c r="C9" s="50" t="s">
        <v>65</v>
      </c>
      <c r="D9" s="242">
        <v>585005.81000000006</v>
      </c>
      <c r="E9" s="242">
        <v>808903.17</v>
      </c>
      <c r="F9" s="52">
        <f t="shared" si="0"/>
        <v>138.27267288165908</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16321.97</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38192.07</v>
      </c>
      <c r="E23" s="51">
        <f t="shared" si="4"/>
        <v>44169.45</v>
      </c>
      <c r="F23" s="52">
        <f t="shared" si="0"/>
        <v>115.65084060644001</v>
      </c>
    </row>
    <row r="24" spans="1:6" ht="12.75" customHeight="1" x14ac:dyDescent="0.2">
      <c r="A24" s="53">
        <v>6131</v>
      </c>
      <c r="B24" s="85" t="s">
        <v>94</v>
      </c>
      <c r="C24" s="50" t="s">
        <v>95</v>
      </c>
      <c r="D24" s="242">
        <v>26.08</v>
      </c>
      <c r="E24" s="242">
        <v>174.45</v>
      </c>
      <c r="F24" s="52">
        <f t="shared" si="0"/>
        <v>668.90337423312883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38165.99</v>
      </c>
      <c r="E27" s="242">
        <v>43995</v>
      </c>
      <c r="F27" s="52">
        <f t="shared" si="0"/>
        <v>115.27278605900176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4559.07</v>
      </c>
      <c r="E29" s="51">
        <f t="shared" si="5"/>
        <v>7382.61</v>
      </c>
      <c r="F29" s="52">
        <f t="shared" si="0"/>
        <v>161.93236778553521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4559.07</v>
      </c>
      <c r="E31" s="242">
        <v>7170.25</v>
      </c>
      <c r="F31" s="52">
        <f t="shared" si="0"/>
        <v>157.27440026145686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212.36</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458270.26</v>
      </c>
      <c r="E50" s="51">
        <f>E51+E54+E59+E62+E65+E68+E71+E74+E77</f>
        <v>922983.2</v>
      </c>
      <c r="F50" s="52">
        <f t="shared" si="0"/>
        <v>201.4058691044014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18932.52</v>
      </c>
      <c r="E54" s="51">
        <f t="shared" si="11"/>
        <v>361591.66</v>
      </c>
      <c r="F54" s="52">
        <f t="shared" si="0"/>
        <v>1909.897150511395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18932.52</v>
      </c>
      <c r="E58" s="242">
        <v>361591.66</v>
      </c>
      <c r="F58" s="52">
        <f t="shared" si="0"/>
        <v>1909.897150511395</v>
      </c>
    </row>
    <row r="59" spans="1:6" ht="24" x14ac:dyDescent="0.2">
      <c r="A59" s="53">
        <v>633</v>
      </c>
      <c r="B59" s="86" t="s">
        <v>164</v>
      </c>
      <c r="C59" s="50" t="s">
        <v>165</v>
      </c>
      <c r="D59" s="51">
        <f t="shared" ref="D59:E59" si="12">SUM(D60:D61)</f>
        <v>438426.2</v>
      </c>
      <c r="E59" s="51">
        <f t="shared" si="12"/>
        <v>560095.34</v>
      </c>
      <c r="F59" s="52">
        <f t="shared" si="0"/>
        <v>127.75133876579454</v>
      </c>
    </row>
    <row r="60" spans="1:6" ht="24" x14ac:dyDescent="0.2">
      <c r="A60" s="53">
        <v>6331</v>
      </c>
      <c r="B60" s="86" t="s">
        <v>166</v>
      </c>
      <c r="C60" s="50" t="s">
        <v>167</v>
      </c>
      <c r="D60" s="242">
        <v>363494.49</v>
      </c>
      <c r="E60" s="242">
        <v>493515.22</v>
      </c>
      <c r="F60" s="52">
        <f t="shared" si="0"/>
        <v>135.76965637085723</v>
      </c>
    </row>
    <row r="61" spans="1:6" ht="24" x14ac:dyDescent="0.2">
      <c r="A61" s="53">
        <v>6332</v>
      </c>
      <c r="B61" s="86" t="s">
        <v>168</v>
      </c>
      <c r="C61" s="50" t="s">
        <v>169</v>
      </c>
      <c r="D61" s="242">
        <v>74931.710000000006</v>
      </c>
      <c r="E61" s="242">
        <v>66580.12</v>
      </c>
      <c r="F61" s="52">
        <f t="shared" si="0"/>
        <v>88.854398224730218</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911.54</v>
      </c>
      <c r="E68" s="51">
        <f t="shared" si="15"/>
        <v>1296.2</v>
      </c>
      <c r="F68" s="52">
        <f t="shared" si="0"/>
        <v>142.19891611997281</v>
      </c>
    </row>
    <row r="69" spans="1:6" ht="12.75" customHeight="1" x14ac:dyDescent="0.2">
      <c r="A69" s="53" t="s">
        <v>184</v>
      </c>
      <c r="B69" s="85" t="s">
        <v>185</v>
      </c>
      <c r="C69" s="50" t="s">
        <v>184</v>
      </c>
      <c r="D69" s="242">
        <v>911.54</v>
      </c>
      <c r="E69" s="242">
        <v>1296.2</v>
      </c>
      <c r="F69" s="52">
        <f t="shared" si="0"/>
        <v>142.19891611997281</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321288.87999999995</v>
      </c>
      <c r="E82" s="51">
        <f t="shared" si="19"/>
        <v>235605.67</v>
      </c>
      <c r="F82" s="52">
        <f t="shared" si="0"/>
        <v>73.331411283204091</v>
      </c>
    </row>
    <row r="83" spans="1:6" ht="12.75" customHeight="1" x14ac:dyDescent="0.2">
      <c r="A83" s="53">
        <v>641</v>
      </c>
      <c r="B83" s="85" t="s">
        <v>212</v>
      </c>
      <c r="C83" s="50" t="s">
        <v>213</v>
      </c>
      <c r="D83" s="51">
        <f t="shared" ref="D83:E83" si="20">SUM(D84:D90)</f>
        <v>72.16</v>
      </c>
      <c r="E83" s="51">
        <f t="shared" si="20"/>
        <v>23.17</v>
      </c>
      <c r="F83" s="52">
        <f t="shared" si="0"/>
        <v>32.10920177383592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72.16</v>
      </c>
      <c r="E85" s="242">
        <v>23.17</v>
      </c>
      <c r="F85" s="52">
        <f t="shared" si="0"/>
        <v>32.10920177383592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321216.71999999997</v>
      </c>
      <c r="E91" s="51">
        <f t="shared" si="21"/>
        <v>235582.5</v>
      </c>
      <c r="F91" s="52">
        <f t="shared" si="0"/>
        <v>73.340671681100545</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35817.49</v>
      </c>
      <c r="E93" s="242">
        <v>39817.19</v>
      </c>
      <c r="F93" s="52">
        <f t="shared" si="0"/>
        <v>111.16689081228195</v>
      </c>
    </row>
    <row r="94" spans="1:6" ht="12.75" customHeight="1" x14ac:dyDescent="0.2">
      <c r="A94" s="53">
        <v>6423</v>
      </c>
      <c r="B94" s="85" t="s">
        <v>234</v>
      </c>
      <c r="C94" s="50" t="s">
        <v>235</v>
      </c>
      <c r="D94" s="242">
        <v>277364.76</v>
      </c>
      <c r="E94" s="242">
        <v>175930.2</v>
      </c>
      <c r="F94" s="52">
        <f t="shared" si="0"/>
        <v>63.429182568109951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8034.47</v>
      </c>
      <c r="E97" s="242">
        <v>19835.11</v>
      </c>
      <c r="F97" s="52">
        <f t="shared" si="0"/>
        <v>246.87515169015506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245110.03000000003</v>
      </c>
      <c r="E106" s="51">
        <f t="shared" si="23"/>
        <v>209107.97999999998</v>
      </c>
      <c r="F106" s="52">
        <f t="shared" si="0"/>
        <v>85.31188217797532</v>
      </c>
    </row>
    <row r="107" spans="1:6" ht="12.75" customHeight="1" x14ac:dyDescent="0.2">
      <c r="A107" s="53">
        <v>651</v>
      </c>
      <c r="B107" s="85" t="s">
        <v>260</v>
      </c>
      <c r="C107" s="50" t="s">
        <v>261</v>
      </c>
      <c r="D107" s="51">
        <f t="shared" ref="D107:E107" si="24">SUM(D108:D111)</f>
        <v>20.319999999999997</v>
      </c>
      <c r="E107" s="51">
        <f t="shared" si="24"/>
        <v>22.29</v>
      </c>
      <c r="F107" s="52">
        <f t="shared" si="0"/>
        <v>109.69488188976379</v>
      </c>
    </row>
    <row r="108" spans="1:6" ht="12.75" customHeight="1" x14ac:dyDescent="0.2">
      <c r="A108" s="53">
        <v>6511</v>
      </c>
      <c r="B108" s="85" t="s">
        <v>262</v>
      </c>
      <c r="C108" s="50" t="s">
        <v>263</v>
      </c>
      <c r="D108" s="242">
        <v>19.079999999999998</v>
      </c>
      <c r="E108" s="242">
        <v>0</v>
      </c>
      <c r="F108" s="52">
        <f t="shared" si="0"/>
        <v>0</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1.24</v>
      </c>
      <c r="E110" s="242">
        <v>22.29</v>
      </c>
      <c r="F110" s="52">
        <f t="shared" si="0"/>
        <v>1797.5806451612905</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137773.44</v>
      </c>
      <c r="E112" s="51">
        <f t="shared" si="25"/>
        <v>86191.81</v>
      </c>
      <c r="F112" s="52">
        <f t="shared" si="0"/>
        <v>62.560541422207351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6680.13</v>
      </c>
      <c r="E114" s="242">
        <v>5660.6</v>
      </c>
      <c r="F114" s="52">
        <f t="shared" si="0"/>
        <v>84.737871867763062</v>
      </c>
    </row>
    <row r="115" spans="1:6" ht="12.75" customHeight="1" x14ac:dyDescent="0.2">
      <c r="A115" s="53">
        <v>6524</v>
      </c>
      <c r="B115" s="85" t="s">
        <v>276</v>
      </c>
      <c r="C115" s="50" t="s">
        <v>277</v>
      </c>
      <c r="D115" s="242">
        <v>65534.21</v>
      </c>
      <c r="E115" s="242">
        <v>18663.98</v>
      </c>
      <c r="F115" s="52">
        <f t="shared" si="0"/>
        <v>28.47975126273743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65559.100000000006</v>
      </c>
      <c r="E117" s="242">
        <v>61867.23</v>
      </c>
      <c r="F117" s="52">
        <f t="shared" si="0"/>
        <v>94.368638373620144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107316.27</v>
      </c>
      <c r="E120" s="51">
        <f t="shared" si="26"/>
        <v>122893.87999999999</v>
      </c>
      <c r="F120" s="52">
        <f t="shared" si="0"/>
        <v>114.51560886340906</v>
      </c>
    </row>
    <row r="121" spans="1:6" ht="12.75" customHeight="1" x14ac:dyDescent="0.2">
      <c r="A121" s="53">
        <v>6531</v>
      </c>
      <c r="B121" s="85" t="s">
        <v>288</v>
      </c>
      <c r="C121" s="50" t="s">
        <v>289</v>
      </c>
      <c r="D121" s="242">
        <v>197.32</v>
      </c>
      <c r="E121" s="242">
        <v>6409.37</v>
      </c>
      <c r="F121" s="52">
        <f t="shared" si="0"/>
        <v>3248.2110277721467</v>
      </c>
    </row>
    <row r="122" spans="1:6" ht="12.75" customHeight="1" x14ac:dyDescent="0.2">
      <c r="A122" s="53">
        <v>6532</v>
      </c>
      <c r="B122" s="85" t="s">
        <v>290</v>
      </c>
      <c r="C122" s="50" t="s">
        <v>291</v>
      </c>
      <c r="D122" s="242">
        <v>107118.95</v>
      </c>
      <c r="E122" s="242">
        <v>116484.51</v>
      </c>
      <c r="F122" s="52">
        <f t="shared" si="0"/>
        <v>108.74314021935427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278.72000000000003</v>
      </c>
      <c r="F139" s="52" t="str">
        <f t="shared" si="31"/>
        <v>-</v>
      </c>
    </row>
    <row r="140" spans="1:6" ht="12.75" customHeight="1" x14ac:dyDescent="0.2">
      <c r="A140" s="53">
        <v>681</v>
      </c>
      <c r="B140" s="85" t="s">
        <v>326</v>
      </c>
      <c r="C140" s="50" t="s">
        <v>327</v>
      </c>
      <c r="D140" s="51">
        <f t="shared" ref="D140:E140" si="34">SUM(D141:D149)</f>
        <v>0</v>
      </c>
      <c r="E140" s="51">
        <f t="shared" si="34"/>
        <v>278.72000000000003</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278.72000000000003</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1533056.29</v>
      </c>
      <c r="E151" s="51">
        <f t="shared" si="35"/>
        <v>1607306.0399999998</v>
      </c>
      <c r="F151" s="52">
        <f t="shared" si="31"/>
        <v>104.84325008053031</v>
      </c>
    </row>
    <row r="152" spans="1:6" ht="12.75" customHeight="1" x14ac:dyDescent="0.2">
      <c r="A152" s="53">
        <v>31</v>
      </c>
      <c r="B152" s="85" t="s">
        <v>349</v>
      </c>
      <c r="C152" s="50" t="s">
        <v>350</v>
      </c>
      <c r="D152" s="51">
        <f t="shared" ref="D152:E152" si="36">D153+D158+D159</f>
        <v>478166.76</v>
      </c>
      <c r="E152" s="51">
        <f t="shared" si="36"/>
        <v>646842.22</v>
      </c>
      <c r="F152" s="52">
        <f t="shared" si="31"/>
        <v>135.27544658269429</v>
      </c>
    </row>
    <row r="153" spans="1:6" ht="12.75" customHeight="1" x14ac:dyDescent="0.2">
      <c r="A153" s="53">
        <v>311</v>
      </c>
      <c r="B153" s="85" t="s">
        <v>351</v>
      </c>
      <c r="C153" s="50" t="s">
        <v>352</v>
      </c>
      <c r="D153" s="51">
        <f t="shared" ref="D153:E153" si="37">SUM(D154:D157)</f>
        <v>383701.81</v>
      </c>
      <c r="E153" s="51">
        <f t="shared" si="37"/>
        <v>525095.76</v>
      </c>
      <c r="F153" s="52">
        <f t="shared" si="31"/>
        <v>136.84995648052848</v>
      </c>
    </row>
    <row r="154" spans="1:6" ht="12.75" customHeight="1" x14ac:dyDescent="0.2">
      <c r="A154" s="53">
        <v>3111</v>
      </c>
      <c r="B154" s="85" t="s">
        <v>353</v>
      </c>
      <c r="C154" s="50" t="s">
        <v>354</v>
      </c>
      <c r="D154" s="242">
        <v>383701.81</v>
      </c>
      <c r="E154" s="242">
        <v>525095.76</v>
      </c>
      <c r="F154" s="52">
        <f t="shared" si="31"/>
        <v>136.84995648052848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31154.2</v>
      </c>
      <c r="E158" s="242">
        <v>35197.85</v>
      </c>
      <c r="F158" s="52">
        <f t="shared" si="31"/>
        <v>112.97946986281143</v>
      </c>
    </row>
    <row r="159" spans="1:6" ht="12.75" customHeight="1" x14ac:dyDescent="0.2">
      <c r="A159" s="53">
        <v>313</v>
      </c>
      <c r="B159" s="85" t="s">
        <v>363</v>
      </c>
      <c r="C159" s="50" t="s">
        <v>364</v>
      </c>
      <c r="D159" s="51">
        <f t="shared" ref="D159:E159" si="38">SUM(D160:D162)</f>
        <v>63310.75</v>
      </c>
      <c r="E159" s="51">
        <f t="shared" si="38"/>
        <v>86548.61</v>
      </c>
      <c r="F159" s="52">
        <f t="shared" si="31"/>
        <v>136.70444592742939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63310.75</v>
      </c>
      <c r="E161" s="242">
        <v>86548.61</v>
      </c>
      <c r="F161" s="52">
        <f t="shared" si="31"/>
        <v>136.70444592742939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624688.07000000007</v>
      </c>
      <c r="E163" s="51">
        <f t="shared" si="39"/>
        <v>699768.76</v>
      </c>
      <c r="F163" s="52">
        <f t="shared" si="31"/>
        <v>112.01890889320167</v>
      </c>
    </row>
    <row r="164" spans="1:6" ht="12.75" customHeight="1" x14ac:dyDescent="0.2">
      <c r="A164" s="53">
        <v>321</v>
      </c>
      <c r="B164" s="85" t="s">
        <v>372</v>
      </c>
      <c r="C164" s="50" t="s">
        <v>373</v>
      </c>
      <c r="D164" s="51">
        <f t="shared" ref="D164:E164" si="40">SUM(D165:D168)</f>
        <v>12868.220000000001</v>
      </c>
      <c r="E164" s="51">
        <f t="shared" si="40"/>
        <v>10543.8</v>
      </c>
      <c r="F164" s="52">
        <f t="shared" si="31"/>
        <v>81.936740279541368</v>
      </c>
    </row>
    <row r="165" spans="1:6" ht="12.75" customHeight="1" x14ac:dyDescent="0.2">
      <c r="A165" s="53">
        <v>3211</v>
      </c>
      <c r="B165" s="85" t="s">
        <v>374</v>
      </c>
      <c r="C165" s="50" t="s">
        <v>375</v>
      </c>
      <c r="D165" s="242">
        <v>3359.3</v>
      </c>
      <c r="E165" s="242">
        <v>2331.61</v>
      </c>
      <c r="F165" s="52">
        <f t="shared" si="31"/>
        <v>69.407614681630108</v>
      </c>
    </row>
    <row r="166" spans="1:6" ht="12.75" customHeight="1" x14ac:dyDescent="0.2">
      <c r="A166" s="53">
        <v>3212</v>
      </c>
      <c r="B166" s="85" t="s">
        <v>376</v>
      </c>
      <c r="C166" s="50" t="s">
        <v>377</v>
      </c>
      <c r="D166" s="242">
        <v>8758.17</v>
      </c>
      <c r="E166" s="242">
        <v>7522.19</v>
      </c>
      <c r="F166" s="52">
        <f t="shared" si="31"/>
        <v>85.887691150091854</v>
      </c>
    </row>
    <row r="167" spans="1:6" ht="12.75" customHeight="1" x14ac:dyDescent="0.2">
      <c r="A167" s="53">
        <v>3213</v>
      </c>
      <c r="B167" s="85" t="s">
        <v>378</v>
      </c>
      <c r="C167" s="50" t="s">
        <v>379</v>
      </c>
      <c r="D167" s="242">
        <v>750.75</v>
      </c>
      <c r="E167" s="242">
        <v>690</v>
      </c>
      <c r="F167" s="52">
        <f t="shared" si="31"/>
        <v>91.908091908091905</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144775.76</v>
      </c>
      <c r="E169" s="51">
        <f t="shared" si="41"/>
        <v>117474.84</v>
      </c>
      <c r="F169" s="52">
        <f t="shared" si="31"/>
        <v>81.142616692186593</v>
      </c>
    </row>
    <row r="170" spans="1:6" ht="12.75" customHeight="1" x14ac:dyDescent="0.2">
      <c r="A170" s="53">
        <v>3221</v>
      </c>
      <c r="B170" s="85" t="s">
        <v>384</v>
      </c>
      <c r="C170" s="50" t="s">
        <v>385</v>
      </c>
      <c r="D170" s="242">
        <v>15388.75</v>
      </c>
      <c r="E170" s="242">
        <v>12365.69</v>
      </c>
      <c r="F170" s="52">
        <f t="shared" si="31"/>
        <v>80.35538948907481</v>
      </c>
    </row>
    <row r="171" spans="1:6" ht="12.75" customHeight="1" x14ac:dyDescent="0.2">
      <c r="A171" s="53">
        <v>3222</v>
      </c>
      <c r="B171" s="85" t="s">
        <v>386</v>
      </c>
      <c r="C171" s="50" t="s">
        <v>387</v>
      </c>
      <c r="D171" s="242">
        <v>28774.27</v>
      </c>
      <c r="E171" s="242">
        <v>28602.34</v>
      </c>
      <c r="F171" s="52">
        <f t="shared" si="31"/>
        <v>99.402487013571488</v>
      </c>
    </row>
    <row r="172" spans="1:6" ht="12.75" customHeight="1" x14ac:dyDescent="0.2">
      <c r="A172" s="53">
        <v>3223</v>
      </c>
      <c r="B172" s="85" t="s">
        <v>388</v>
      </c>
      <c r="C172" s="50" t="s">
        <v>389</v>
      </c>
      <c r="D172" s="242">
        <v>83293.11</v>
      </c>
      <c r="E172" s="242">
        <v>52472.15</v>
      </c>
      <c r="F172" s="52">
        <f t="shared" si="31"/>
        <v>62.996987385871414</v>
      </c>
    </row>
    <row r="173" spans="1:6" ht="12.75" customHeight="1" x14ac:dyDescent="0.2">
      <c r="A173" s="53">
        <v>3224</v>
      </c>
      <c r="B173" s="85" t="s">
        <v>390</v>
      </c>
      <c r="C173" s="50" t="s">
        <v>391</v>
      </c>
      <c r="D173" s="242">
        <v>5189.71</v>
      </c>
      <c r="E173" s="242">
        <v>4565.3900000000003</v>
      </c>
      <c r="F173" s="52">
        <f t="shared" si="31"/>
        <v>87.970040715184467</v>
      </c>
    </row>
    <row r="174" spans="1:6" ht="12.75" customHeight="1" x14ac:dyDescent="0.2">
      <c r="A174" s="53">
        <v>3225</v>
      </c>
      <c r="B174" s="85" t="s">
        <v>392</v>
      </c>
      <c r="C174" s="50" t="s">
        <v>393</v>
      </c>
      <c r="D174" s="242">
        <v>11967.92</v>
      </c>
      <c r="E174" s="242">
        <v>18372.39</v>
      </c>
      <c r="F174" s="52">
        <f t="shared" si="31"/>
        <v>153.51364313932578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162</v>
      </c>
      <c r="E176" s="242">
        <v>1096.8800000000001</v>
      </c>
      <c r="F176" s="52">
        <f t="shared" si="31"/>
        <v>677.08641975308649</v>
      </c>
    </row>
    <row r="177" spans="1:6" ht="12.75" customHeight="1" x14ac:dyDescent="0.2">
      <c r="A177" s="53">
        <v>323</v>
      </c>
      <c r="B177" s="85" t="s">
        <v>398</v>
      </c>
      <c r="C177" s="50" t="s">
        <v>399</v>
      </c>
      <c r="D177" s="51">
        <f t="shared" ref="D177:E177" si="42">SUM(D178:D186)</f>
        <v>392286.2</v>
      </c>
      <c r="E177" s="51">
        <f t="shared" si="42"/>
        <v>483243.9</v>
      </c>
      <c r="F177" s="52">
        <f t="shared" si="31"/>
        <v>123.18656633855589</v>
      </c>
    </row>
    <row r="178" spans="1:6" ht="12.75" customHeight="1" x14ac:dyDescent="0.2">
      <c r="A178" s="53">
        <v>3231</v>
      </c>
      <c r="B178" s="85" t="s">
        <v>400</v>
      </c>
      <c r="C178" s="50" t="s">
        <v>401</v>
      </c>
      <c r="D178" s="242">
        <v>15730.93</v>
      </c>
      <c r="E178" s="242">
        <v>18753.009999999998</v>
      </c>
      <c r="F178" s="52">
        <f t="shared" si="31"/>
        <v>119.21107016559095</v>
      </c>
    </row>
    <row r="179" spans="1:6" ht="12.75" customHeight="1" x14ac:dyDescent="0.2">
      <c r="A179" s="53">
        <v>3232</v>
      </c>
      <c r="B179" s="85" t="s">
        <v>402</v>
      </c>
      <c r="C179" s="50" t="s">
        <v>403</v>
      </c>
      <c r="D179" s="242">
        <v>12552.8</v>
      </c>
      <c r="E179" s="242">
        <v>23991.96</v>
      </c>
      <c r="F179" s="52">
        <f t="shared" si="31"/>
        <v>191.12835383340769</v>
      </c>
    </row>
    <row r="180" spans="1:6" ht="12.75" customHeight="1" x14ac:dyDescent="0.2">
      <c r="A180" s="53">
        <v>3233</v>
      </c>
      <c r="B180" s="85" t="s">
        <v>404</v>
      </c>
      <c r="C180" s="50" t="s">
        <v>405</v>
      </c>
      <c r="D180" s="242">
        <v>13625.52</v>
      </c>
      <c r="E180" s="242">
        <v>19462.37</v>
      </c>
      <c r="F180" s="52">
        <f t="shared" si="31"/>
        <v>142.83763115095789</v>
      </c>
    </row>
    <row r="181" spans="1:6" ht="12.75" customHeight="1" x14ac:dyDescent="0.2">
      <c r="A181" s="53">
        <v>3234</v>
      </c>
      <c r="B181" s="85" t="s">
        <v>406</v>
      </c>
      <c r="C181" s="50" t="s">
        <v>407</v>
      </c>
      <c r="D181" s="242">
        <v>206612.2</v>
      </c>
      <c r="E181" s="242">
        <v>262776.94</v>
      </c>
      <c r="F181" s="52">
        <f t="shared" si="31"/>
        <v>127.18365130423082</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22895.97</v>
      </c>
      <c r="E183" s="242">
        <v>15242.18</v>
      </c>
      <c r="F183" s="52">
        <f t="shared" si="31"/>
        <v>66.571453404245375</v>
      </c>
    </row>
    <row r="184" spans="1:6" ht="12.75" customHeight="1" x14ac:dyDescent="0.2">
      <c r="A184" s="53">
        <v>3237</v>
      </c>
      <c r="B184" s="85" t="s">
        <v>412</v>
      </c>
      <c r="C184" s="50" t="s">
        <v>413</v>
      </c>
      <c r="D184" s="242">
        <v>81336.05</v>
      </c>
      <c r="E184" s="242">
        <v>88795.89</v>
      </c>
      <c r="F184" s="52">
        <f t="shared" si="31"/>
        <v>109.17162807881621</v>
      </c>
    </row>
    <row r="185" spans="1:6" ht="12.75" customHeight="1" x14ac:dyDescent="0.2">
      <c r="A185" s="53">
        <v>3238</v>
      </c>
      <c r="B185" s="85" t="s">
        <v>414</v>
      </c>
      <c r="C185" s="50" t="s">
        <v>415</v>
      </c>
      <c r="D185" s="242">
        <v>16878.79</v>
      </c>
      <c r="E185" s="242">
        <v>24980.81</v>
      </c>
      <c r="F185" s="52">
        <f t="shared" si="31"/>
        <v>148.00118965873739</v>
      </c>
    </row>
    <row r="186" spans="1:6" ht="12.75" customHeight="1" x14ac:dyDescent="0.2">
      <c r="A186" s="53">
        <v>3239</v>
      </c>
      <c r="B186" s="85" t="s">
        <v>416</v>
      </c>
      <c r="C186" s="50" t="s">
        <v>417</v>
      </c>
      <c r="D186" s="242">
        <v>22653.94</v>
      </c>
      <c r="E186" s="242">
        <v>29240.74</v>
      </c>
      <c r="F186" s="52">
        <f t="shared" si="31"/>
        <v>129.07573693582663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74757.89</v>
      </c>
      <c r="E188" s="51">
        <f t="shared" si="43"/>
        <v>88506.22</v>
      </c>
      <c r="F188" s="52">
        <f t="shared" si="31"/>
        <v>118.39047356740539</v>
      </c>
    </row>
    <row r="189" spans="1:6" ht="12.75" customHeight="1" x14ac:dyDescent="0.2">
      <c r="A189" s="53">
        <v>3291</v>
      </c>
      <c r="B189" s="232" t="s">
        <v>422</v>
      </c>
      <c r="C189" s="50" t="s">
        <v>423</v>
      </c>
      <c r="D189" s="242">
        <v>12640.62</v>
      </c>
      <c r="E189" s="242">
        <v>14549.2</v>
      </c>
      <c r="F189" s="52">
        <f t="shared" si="31"/>
        <v>115.09878471150941</v>
      </c>
    </row>
    <row r="190" spans="1:6" ht="12.75" customHeight="1" x14ac:dyDescent="0.2">
      <c r="A190" s="53">
        <v>3292</v>
      </c>
      <c r="B190" s="85" t="s">
        <v>424</v>
      </c>
      <c r="C190" s="50" t="s">
        <v>425</v>
      </c>
      <c r="D190" s="242">
        <v>4570.5</v>
      </c>
      <c r="E190" s="242">
        <v>3602.96</v>
      </c>
      <c r="F190" s="52">
        <f t="shared" si="31"/>
        <v>78.830762498632538</v>
      </c>
    </row>
    <row r="191" spans="1:6" ht="12.75" customHeight="1" x14ac:dyDescent="0.2">
      <c r="A191" s="53">
        <v>3293</v>
      </c>
      <c r="B191" s="85" t="s">
        <v>426</v>
      </c>
      <c r="C191" s="50" t="s">
        <v>427</v>
      </c>
      <c r="D191" s="242">
        <v>5562.53</v>
      </c>
      <c r="E191" s="242">
        <v>4094.84</v>
      </c>
      <c r="F191" s="52">
        <f t="shared" si="31"/>
        <v>73.614704100472267</v>
      </c>
    </row>
    <row r="192" spans="1:6" ht="12.75" customHeight="1" x14ac:dyDescent="0.2">
      <c r="A192" s="53">
        <v>3294</v>
      </c>
      <c r="B192" s="85" t="s">
        <v>428</v>
      </c>
      <c r="C192" s="50" t="s">
        <v>429</v>
      </c>
      <c r="D192" s="242">
        <v>456</v>
      </c>
      <c r="E192" s="242">
        <v>456.6</v>
      </c>
      <c r="F192" s="52">
        <f t="shared" si="31"/>
        <v>100.13157894736841</v>
      </c>
    </row>
    <row r="193" spans="1:6" ht="12.75" customHeight="1" x14ac:dyDescent="0.2">
      <c r="A193" s="53">
        <v>3295</v>
      </c>
      <c r="B193" s="85" t="s">
        <v>430</v>
      </c>
      <c r="C193" s="50" t="s">
        <v>431</v>
      </c>
      <c r="D193" s="242">
        <v>86</v>
      </c>
      <c r="E193" s="242">
        <v>403.41</v>
      </c>
      <c r="F193" s="52">
        <f t="shared" si="31"/>
        <v>469.08139534883719</v>
      </c>
    </row>
    <row r="194" spans="1:6" ht="12.75" customHeight="1" x14ac:dyDescent="0.2">
      <c r="A194" s="53" t="s">
        <v>432</v>
      </c>
      <c r="B194" s="85" t="s">
        <v>433</v>
      </c>
      <c r="C194" s="50" t="s">
        <v>432</v>
      </c>
      <c r="D194" s="242">
        <v>0</v>
      </c>
      <c r="E194" s="242">
        <v>33.18</v>
      </c>
      <c r="F194" s="52" t="str">
        <f t="shared" si="31"/>
        <v>-</v>
      </c>
    </row>
    <row r="195" spans="1:6" ht="12.75" customHeight="1" x14ac:dyDescent="0.2">
      <c r="A195" s="53">
        <v>3299</v>
      </c>
      <c r="B195" s="85" t="s">
        <v>434</v>
      </c>
      <c r="C195" s="50" t="s">
        <v>435</v>
      </c>
      <c r="D195" s="242">
        <v>51442.239999999998</v>
      </c>
      <c r="E195" s="242">
        <v>65366.03</v>
      </c>
      <c r="F195" s="52">
        <f t="shared" si="31"/>
        <v>127.06684234590095</v>
      </c>
    </row>
    <row r="196" spans="1:6" ht="12.75" customHeight="1" x14ac:dyDescent="0.2">
      <c r="A196" s="53">
        <v>34</v>
      </c>
      <c r="B196" s="232" t="s">
        <v>436</v>
      </c>
      <c r="C196" s="50" t="s">
        <v>437</v>
      </c>
      <c r="D196" s="51">
        <f t="shared" ref="D196:E196" si="44">D197+D202+D210</f>
        <v>4375.9799999999996</v>
      </c>
      <c r="E196" s="51">
        <f t="shared" si="44"/>
        <v>4631.2299999999996</v>
      </c>
      <c r="F196" s="52">
        <f t="shared" si="31"/>
        <v>105.83297912696128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4375.9799999999996</v>
      </c>
      <c r="E210" s="51">
        <f t="shared" si="47"/>
        <v>4631.2299999999996</v>
      </c>
      <c r="F210" s="52">
        <f t="shared" si="31"/>
        <v>105.83297912696128</v>
      </c>
    </row>
    <row r="211" spans="1:6" ht="12.75" customHeight="1" x14ac:dyDescent="0.2">
      <c r="A211" s="53">
        <v>3431</v>
      </c>
      <c r="B211" s="232" t="s">
        <v>466</v>
      </c>
      <c r="C211" s="50" t="s">
        <v>467</v>
      </c>
      <c r="D211" s="242">
        <v>4340.33</v>
      </c>
      <c r="E211" s="242">
        <v>4403</v>
      </c>
      <c r="F211" s="52">
        <f t="shared" si="31"/>
        <v>101.44389942700209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35.65</v>
      </c>
      <c r="E213" s="242">
        <v>228.23</v>
      </c>
      <c r="F213" s="52">
        <f t="shared" si="31"/>
        <v>640.19635343618506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189310.69</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189310.69</v>
      </c>
      <c r="E231" s="51">
        <f t="shared" si="55"/>
        <v>0</v>
      </c>
      <c r="F231" s="52">
        <f t="shared" si="52"/>
        <v>0</v>
      </c>
    </row>
    <row r="232" spans="1:6" ht="12.75" customHeight="1" x14ac:dyDescent="0.2">
      <c r="A232" s="53">
        <v>3631</v>
      </c>
      <c r="B232" s="85" t="s">
        <v>508</v>
      </c>
      <c r="C232" s="50" t="s">
        <v>509</v>
      </c>
      <c r="D232" s="242">
        <v>189310.69</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73900.19</v>
      </c>
      <c r="E252" s="51">
        <f t="shared" si="63"/>
        <v>53116.160000000003</v>
      </c>
      <c r="F252" s="52">
        <f t="shared" ref="F252:F258" si="64">IF(D252&lt;&gt;0,IF(E252/D252&gt;=100,"&gt;&gt;100",E252/D252*100),"-")</f>
        <v>71.875539156259265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73900.19</v>
      </c>
      <c r="E259" s="51">
        <f t="shared" si="66"/>
        <v>53116.160000000003</v>
      </c>
      <c r="F259" s="52">
        <f t="shared" ref="F259:F262" si="67">IF(D259&lt;&gt;0,IF(E259/D259&gt;=100,"&gt;&gt;100",E259/D259*100),"-")</f>
        <v>71.875539156259265</v>
      </c>
    </row>
    <row r="260" spans="1:6" ht="12.75" customHeight="1" x14ac:dyDescent="0.2">
      <c r="A260" s="53">
        <v>3721</v>
      </c>
      <c r="B260" s="85" t="s">
        <v>560</v>
      </c>
      <c r="C260" s="50" t="s">
        <v>561</v>
      </c>
      <c r="D260" s="242">
        <v>56204.52</v>
      </c>
      <c r="E260" s="242">
        <v>53116.160000000003</v>
      </c>
      <c r="F260" s="52">
        <f t="shared" si="67"/>
        <v>94.505139444300937</v>
      </c>
    </row>
    <row r="261" spans="1:6" ht="12.75" customHeight="1" x14ac:dyDescent="0.2">
      <c r="A261" s="53">
        <v>3722</v>
      </c>
      <c r="B261" s="85" t="s">
        <v>562</v>
      </c>
      <c r="C261" s="50" t="s">
        <v>563</v>
      </c>
      <c r="D261" s="242">
        <v>17695.669999999998</v>
      </c>
      <c r="E261" s="242">
        <v>0</v>
      </c>
      <c r="F261" s="52">
        <f t="shared" si="67"/>
        <v>0</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162614.6</v>
      </c>
      <c r="E263" s="51">
        <f t="shared" si="68"/>
        <v>202947.67</v>
      </c>
      <c r="F263" s="52">
        <f t="shared" ref="F263:F267" si="69">IF(D263&lt;&gt;0,IF(E263/D263&gt;=100,"&gt;&gt;100",E263/D263*100),"-")</f>
        <v>124.80285902987799</v>
      </c>
    </row>
    <row r="264" spans="1:6" ht="12.75" customHeight="1" x14ac:dyDescent="0.2">
      <c r="A264" s="53">
        <v>381</v>
      </c>
      <c r="B264" s="85" t="s">
        <v>568</v>
      </c>
      <c r="C264" s="50" t="s">
        <v>569</v>
      </c>
      <c r="D264" s="51">
        <f t="shared" ref="D264:E264" si="70">SUM(D265:D267)</f>
        <v>161006.07</v>
      </c>
      <c r="E264" s="51">
        <f t="shared" si="70"/>
        <v>172947.67</v>
      </c>
      <c r="F264" s="52">
        <f t="shared" si="69"/>
        <v>107.41686322757893</v>
      </c>
    </row>
    <row r="265" spans="1:6" ht="12.75" customHeight="1" x14ac:dyDescent="0.2">
      <c r="A265" s="53">
        <v>3811</v>
      </c>
      <c r="B265" s="85" t="s">
        <v>570</v>
      </c>
      <c r="C265" s="50" t="s">
        <v>571</v>
      </c>
      <c r="D265" s="242">
        <v>161006.07</v>
      </c>
      <c r="E265" s="242">
        <v>172947.67</v>
      </c>
      <c r="F265" s="52">
        <f t="shared" si="69"/>
        <v>107.41686322757893</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30000</v>
      </c>
      <c r="F268" s="52" t="str">
        <f t="shared" ref="F268:F272" si="72">IF(D268&lt;&gt;0,IF(E268/D268&gt;=100,"&gt;&gt;100",E268/D268*100),"-")</f>
        <v>-</v>
      </c>
    </row>
    <row r="269" spans="1:6" ht="12.75" customHeight="1" x14ac:dyDescent="0.2">
      <c r="A269" s="53">
        <v>3821</v>
      </c>
      <c r="B269" s="85" t="s">
        <v>578</v>
      </c>
      <c r="C269" s="50" t="s">
        <v>579</v>
      </c>
      <c r="D269" s="242">
        <v>0</v>
      </c>
      <c r="E269" s="242">
        <v>30000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1608.53</v>
      </c>
      <c r="E273" s="51">
        <f t="shared" si="73"/>
        <v>0</v>
      </c>
      <c r="F273" s="52">
        <f t="shared" ref="F273:F284" si="74">IF(D273&lt;&gt;0,IF(E273/D273&gt;=100,"&gt;&gt;100",E273/D273*100),"-")</f>
        <v>0</v>
      </c>
    </row>
    <row r="274" spans="1:6" ht="12.75" customHeight="1" x14ac:dyDescent="0.2">
      <c r="A274" s="53">
        <v>3831</v>
      </c>
      <c r="B274" s="85" t="s">
        <v>588</v>
      </c>
      <c r="C274" s="50" t="s">
        <v>589</v>
      </c>
      <c r="D274" s="242">
        <v>1608.53</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1533056.29</v>
      </c>
      <c r="E289" s="51">
        <f t="shared" si="79"/>
        <v>1607306.0399999998</v>
      </c>
      <c r="F289" s="52">
        <f t="shared" si="76"/>
        <v>104.84325008053031</v>
      </c>
    </row>
    <row r="290" spans="1:6" ht="12.75" customHeight="1" x14ac:dyDescent="0.2">
      <c r="A290" s="53" t="s">
        <v>609</v>
      </c>
      <c r="B290" s="85" t="s">
        <v>620</v>
      </c>
      <c r="C290" s="50" t="s">
        <v>621</v>
      </c>
      <c r="D290" s="51">
        <f>IF(D6&gt;=D289,D6-D289,0)</f>
        <v>103047.85999999987</v>
      </c>
      <c r="E290" s="51">
        <f>IF(E6&gt;=E289,E6-E289,0)</f>
        <v>621124.76000000047</v>
      </c>
      <c r="F290" s="52">
        <f t="shared" si="76"/>
        <v>602.75367193457612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116746.27</v>
      </c>
      <c r="E292" s="242">
        <v>0</v>
      </c>
      <c r="F292" s="52">
        <f t="shared" si="76"/>
        <v>0</v>
      </c>
    </row>
    <row r="293" spans="1:6" ht="12.75" customHeight="1" x14ac:dyDescent="0.2">
      <c r="A293" s="53">
        <v>92221</v>
      </c>
      <c r="B293" s="85" t="s">
        <v>626</v>
      </c>
      <c r="C293" s="50" t="s">
        <v>627</v>
      </c>
      <c r="D293" s="242">
        <v>0</v>
      </c>
      <c r="E293" s="242">
        <v>112459.33</v>
      </c>
      <c r="F293" s="52" t="str">
        <f t="shared" si="76"/>
        <v>-</v>
      </c>
    </row>
    <row r="294" spans="1:6" ht="12.75" customHeight="1" x14ac:dyDescent="0.2">
      <c r="A294" s="53">
        <v>96</v>
      </c>
      <c r="B294" s="85" t="s">
        <v>628</v>
      </c>
      <c r="C294" s="50" t="s">
        <v>629</v>
      </c>
      <c r="D294" s="242">
        <v>211481.5</v>
      </c>
      <c r="E294" s="242">
        <v>208378.05</v>
      </c>
      <c r="F294" s="52">
        <f t="shared" si="76"/>
        <v>98.532519392949254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13310.75</v>
      </c>
      <c r="E298" s="51">
        <f t="shared" si="80"/>
        <v>7545.38</v>
      </c>
      <c r="F298" s="52">
        <f t="shared" ref="F298:F418" si="81">IF(D298&lt;&gt;0,IF(E298/D298&gt;=100,"&gt;&gt;100",E298/D298*100),"-")</f>
        <v>56.686362526529308</v>
      </c>
    </row>
    <row r="299" spans="1:6" ht="12.75" customHeight="1" x14ac:dyDescent="0.2">
      <c r="A299" s="53">
        <v>71</v>
      </c>
      <c r="B299" s="85" t="s">
        <v>637</v>
      </c>
      <c r="C299" s="50" t="s">
        <v>638</v>
      </c>
      <c r="D299" s="51">
        <f t="shared" ref="D299:E299" si="82">D300+D304</f>
        <v>8974.74</v>
      </c>
      <c r="E299" s="51">
        <f t="shared" si="82"/>
        <v>7545.38</v>
      </c>
      <c r="F299" s="52">
        <f t="shared" si="81"/>
        <v>84.073521907041325</v>
      </c>
    </row>
    <row r="300" spans="1:6" ht="24" x14ac:dyDescent="0.2">
      <c r="A300" s="53">
        <v>711</v>
      </c>
      <c r="B300" s="85" t="s">
        <v>639</v>
      </c>
      <c r="C300" s="50" t="s">
        <v>640</v>
      </c>
      <c r="D300" s="51">
        <f t="shared" ref="D300:E300" si="83">SUM(D301:D303)</f>
        <v>8974.74</v>
      </c>
      <c r="E300" s="51">
        <f t="shared" si="83"/>
        <v>7545.38</v>
      </c>
      <c r="F300" s="52">
        <f t="shared" si="81"/>
        <v>84.073521907041325</v>
      </c>
    </row>
    <row r="301" spans="1:6" ht="12.75" customHeight="1" x14ac:dyDescent="0.2">
      <c r="A301" s="53">
        <v>7111</v>
      </c>
      <c r="B301" s="85" t="s">
        <v>641</v>
      </c>
      <c r="C301" s="50" t="s">
        <v>642</v>
      </c>
      <c r="D301" s="242">
        <v>8974.74</v>
      </c>
      <c r="E301" s="242">
        <v>7545.38</v>
      </c>
      <c r="F301" s="52">
        <f t="shared" si="81"/>
        <v>84.073521907041325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4336.01</v>
      </c>
      <c r="E311" s="51">
        <f t="shared" si="85"/>
        <v>0</v>
      </c>
      <c r="F311" s="52">
        <f t="shared" si="81"/>
        <v>0</v>
      </c>
    </row>
    <row r="312" spans="1:6" ht="12.75" customHeight="1" x14ac:dyDescent="0.2">
      <c r="A312" s="53">
        <v>721</v>
      </c>
      <c r="B312" s="85" t="s">
        <v>663</v>
      </c>
      <c r="C312" s="50" t="s">
        <v>664</v>
      </c>
      <c r="D312" s="51">
        <f t="shared" ref="D312:E312" si="86">SUM(D313:D316)</f>
        <v>4336.01</v>
      </c>
      <c r="E312" s="51">
        <f t="shared" si="86"/>
        <v>0</v>
      </c>
      <c r="F312" s="52">
        <f t="shared" si="81"/>
        <v>0</v>
      </c>
    </row>
    <row r="313" spans="1:6" ht="12.75" customHeight="1" x14ac:dyDescent="0.2">
      <c r="A313" s="53">
        <v>7211</v>
      </c>
      <c r="B313" s="85" t="s">
        <v>665</v>
      </c>
      <c r="C313" s="50" t="s">
        <v>666</v>
      </c>
      <c r="D313" s="242">
        <v>4336.01</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343309.5</v>
      </c>
      <c r="E350" s="51">
        <f t="shared" si="95"/>
        <v>728373.39999999991</v>
      </c>
      <c r="F350" s="52">
        <f t="shared" si="81"/>
        <v>212.16232000570909</v>
      </c>
    </row>
    <row r="351" spans="1:6" ht="12.75" customHeight="1" x14ac:dyDescent="0.2">
      <c r="A351" s="53">
        <v>41</v>
      </c>
      <c r="B351" s="85" t="s">
        <v>741</v>
      </c>
      <c r="C351" s="50" t="s">
        <v>742</v>
      </c>
      <c r="D351" s="51">
        <f t="shared" ref="D351:E351" si="96">D352+D356</f>
        <v>29696.73</v>
      </c>
      <c r="E351" s="51">
        <f t="shared" si="96"/>
        <v>15487.75</v>
      </c>
      <c r="F351" s="52">
        <f t="shared" si="81"/>
        <v>52.153048500626163</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29696.73</v>
      </c>
      <c r="E356" s="51">
        <f t="shared" si="98"/>
        <v>15487.75</v>
      </c>
      <c r="F356" s="52">
        <f t="shared" si="81"/>
        <v>52.153048500626163</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29696.73</v>
      </c>
      <c r="E362" s="242">
        <v>15487.75</v>
      </c>
      <c r="F362" s="52">
        <f t="shared" si="81"/>
        <v>52.153048500626163</v>
      </c>
    </row>
    <row r="363" spans="1:6" ht="24" x14ac:dyDescent="0.2">
      <c r="A363" s="53">
        <v>42</v>
      </c>
      <c r="B363" s="232" t="s">
        <v>757</v>
      </c>
      <c r="C363" s="50" t="s">
        <v>758</v>
      </c>
      <c r="D363" s="51">
        <f t="shared" ref="D363:E363" si="99">D364+D369+D378+D383+D388+D391</f>
        <v>313612.77</v>
      </c>
      <c r="E363" s="51">
        <f t="shared" si="99"/>
        <v>712885.64999999991</v>
      </c>
      <c r="F363" s="52">
        <f t="shared" si="81"/>
        <v>227.31397385380697</v>
      </c>
    </row>
    <row r="364" spans="1:6" ht="12.75" customHeight="1" x14ac:dyDescent="0.2">
      <c r="A364" s="53">
        <v>421</v>
      </c>
      <c r="B364" s="85" t="s">
        <v>759</v>
      </c>
      <c r="C364" s="50" t="s">
        <v>760</v>
      </c>
      <c r="D364" s="51">
        <f t="shared" ref="D364:E364" si="100">SUM(D365:D368)</f>
        <v>296117.40000000002</v>
      </c>
      <c r="E364" s="51">
        <f t="shared" si="100"/>
        <v>697631.88</v>
      </c>
      <c r="F364" s="52">
        <f t="shared" si="81"/>
        <v>235.5930046663924</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945.95</v>
      </c>
      <c r="E366" s="242">
        <v>452108.29</v>
      </c>
      <c r="F366" s="52" t="str">
        <f t="shared" si="81"/>
        <v>&gt;&gt;100</v>
      </c>
    </row>
    <row r="367" spans="1:6" ht="12.75" customHeight="1" x14ac:dyDescent="0.2">
      <c r="A367" s="53">
        <v>4213</v>
      </c>
      <c r="B367" s="85" t="s">
        <v>669</v>
      </c>
      <c r="C367" s="50" t="s">
        <v>763</v>
      </c>
      <c r="D367" s="242">
        <v>218966.39999999999</v>
      </c>
      <c r="E367" s="242">
        <v>116840.35</v>
      </c>
      <c r="F367" s="52">
        <f t="shared" si="81"/>
        <v>53.359944722112616</v>
      </c>
    </row>
    <row r="368" spans="1:6" ht="12.75" customHeight="1" x14ac:dyDescent="0.2">
      <c r="A368" s="53">
        <v>4214</v>
      </c>
      <c r="B368" s="85" t="s">
        <v>671</v>
      </c>
      <c r="C368" s="50" t="s">
        <v>764</v>
      </c>
      <c r="D368" s="242">
        <v>76205.05</v>
      </c>
      <c r="E368" s="242">
        <v>128683.24</v>
      </c>
      <c r="F368" s="52">
        <f t="shared" si="81"/>
        <v>168.86445189656064</v>
      </c>
    </row>
    <row r="369" spans="1:6" ht="12.75" customHeight="1" x14ac:dyDescent="0.2">
      <c r="A369" s="53">
        <v>422</v>
      </c>
      <c r="B369" s="85" t="s">
        <v>765</v>
      </c>
      <c r="C369" s="50" t="s">
        <v>766</v>
      </c>
      <c r="D369" s="51">
        <f t="shared" ref="D369:E369" si="101">SUM(D370:D377)</f>
        <v>12299.42</v>
      </c>
      <c r="E369" s="51">
        <f t="shared" si="101"/>
        <v>9959.4399999999987</v>
      </c>
      <c r="F369" s="52">
        <f t="shared" si="81"/>
        <v>80.974875238019337</v>
      </c>
    </row>
    <row r="370" spans="1:6" ht="12.75" customHeight="1" x14ac:dyDescent="0.2">
      <c r="A370" s="53">
        <v>4221</v>
      </c>
      <c r="B370" s="85" t="s">
        <v>675</v>
      </c>
      <c r="C370" s="50" t="s">
        <v>767</v>
      </c>
      <c r="D370" s="242">
        <v>912.5</v>
      </c>
      <c r="E370" s="242">
        <v>4142.3999999999996</v>
      </c>
      <c r="F370" s="52">
        <f t="shared" si="81"/>
        <v>453.96164383561643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3203.29</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11386.92</v>
      </c>
      <c r="E376" s="242">
        <v>2613.75</v>
      </c>
      <c r="F376" s="52">
        <f t="shared" si="81"/>
        <v>22.953968237240623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5195.95</v>
      </c>
      <c r="E383" s="51">
        <f t="shared" si="103"/>
        <v>5294.33</v>
      </c>
      <c r="F383" s="52">
        <f t="shared" si="81"/>
        <v>101.8933977424725</v>
      </c>
    </row>
    <row r="384" spans="1:6" ht="12.75" customHeight="1" x14ac:dyDescent="0.2">
      <c r="A384" s="53">
        <v>4241</v>
      </c>
      <c r="B384" s="85" t="s">
        <v>784</v>
      </c>
      <c r="C384" s="50" t="s">
        <v>785</v>
      </c>
      <c r="D384" s="242">
        <v>5195.95</v>
      </c>
      <c r="E384" s="242">
        <v>5294.33</v>
      </c>
      <c r="F384" s="52">
        <f t="shared" si="81"/>
        <v>101.8933977424725</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329998.75</v>
      </c>
      <c r="E408" s="51">
        <f t="shared" si="111"/>
        <v>720828.0199999999</v>
      </c>
      <c r="F408" s="52">
        <f t="shared" si="81"/>
        <v>218.43356073318455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44832.36</v>
      </c>
      <c r="E411" s="242">
        <v>15701.52</v>
      </c>
      <c r="F411" s="52">
        <f t="shared" si="81"/>
        <v>35.022738040112102</v>
      </c>
    </row>
    <row r="412" spans="1:6" ht="12.75" customHeight="1" x14ac:dyDescent="0.2">
      <c r="A412" s="53" t="s">
        <v>609</v>
      </c>
      <c r="B412" s="85" t="s">
        <v>830</v>
      </c>
      <c r="C412" s="50" t="s">
        <v>831</v>
      </c>
      <c r="D412" s="51">
        <f>D6+D298</f>
        <v>1649414.9</v>
      </c>
      <c r="E412" s="51">
        <f>E6+E298</f>
        <v>2235976.1800000002</v>
      </c>
      <c r="F412" s="52">
        <f t="shared" si="81"/>
        <v>135.56177890717493</v>
      </c>
    </row>
    <row r="413" spans="1:6" ht="12.75" customHeight="1" x14ac:dyDescent="0.2">
      <c r="A413" s="53" t="s">
        <v>609</v>
      </c>
      <c r="B413" s="85" t="s">
        <v>832</v>
      </c>
      <c r="C413" s="50" t="s">
        <v>833</v>
      </c>
      <c r="D413" s="51">
        <f t="shared" ref="D413:E413" si="112">D289+D350</f>
        <v>1876365.79</v>
      </c>
      <c r="E413" s="51">
        <f t="shared" si="112"/>
        <v>2335679.4399999995</v>
      </c>
      <c r="F413" s="52">
        <f t="shared" si="81"/>
        <v>124.47889704917287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226950.89000000013</v>
      </c>
      <c r="E415" s="51">
        <f t="shared" si="114"/>
        <v>99703.259999999311</v>
      </c>
      <c r="F415" s="52">
        <f t="shared" si="81"/>
        <v>43.931645300002678</v>
      </c>
    </row>
    <row r="416" spans="1:6" ht="12.75" customHeight="1" x14ac:dyDescent="0.2">
      <c r="A416" s="60" t="s">
        <v>838</v>
      </c>
      <c r="B416" s="232" t="s">
        <v>839</v>
      </c>
      <c r="C416" s="61" t="s">
        <v>840</v>
      </c>
      <c r="D416" s="51">
        <f t="shared" ref="D416:E416" si="115">IF(D292-D293+D409-D410&gt;=0,D292-D293+D409-D410,0)</f>
        <v>116746.27</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112459.33</v>
      </c>
      <c r="F417" s="52" t="str">
        <f t="shared" si="81"/>
        <v>-</v>
      </c>
    </row>
    <row r="418" spans="1:6" ht="12.75" customHeight="1" x14ac:dyDescent="0.2">
      <c r="A418" s="55" t="s">
        <v>843</v>
      </c>
      <c r="B418" s="233" t="s">
        <v>844</v>
      </c>
      <c r="C418" s="56" t="s">
        <v>845</v>
      </c>
      <c r="D418" s="62">
        <f t="shared" ref="D418:E418" si="117">D294+D411</f>
        <v>256313.86</v>
      </c>
      <c r="E418" s="62">
        <f t="shared" si="117"/>
        <v>224079.56999999998</v>
      </c>
      <c r="F418" s="57">
        <f t="shared" si="81"/>
        <v>87.423898965120344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16321.97</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16321.97</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16321.97</v>
      </c>
      <c r="E507" s="51">
        <f t="shared" si="142"/>
        <v>0</v>
      </c>
      <c r="F507" s="52">
        <f t="shared" si="119"/>
        <v>0</v>
      </c>
    </row>
    <row r="508" spans="1:6" ht="12.75" customHeight="1" x14ac:dyDescent="0.2">
      <c r="A508" s="53">
        <v>8471</v>
      </c>
      <c r="B508" s="85" t="s">
        <v>1023</v>
      </c>
      <c r="C508" s="50" t="s">
        <v>1024</v>
      </c>
      <c r="D508" s="242">
        <v>16321.97</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18576.68</v>
      </c>
      <c r="E528" s="51">
        <f t="shared" si="148"/>
        <v>16321.98</v>
      </c>
      <c r="F528" s="52">
        <f t="shared" si="119"/>
        <v>87.86273973605617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18576.68</v>
      </c>
      <c r="E593" s="51">
        <f t="shared" si="167"/>
        <v>16321.98</v>
      </c>
      <c r="F593" s="52">
        <f t="shared" si="119"/>
        <v>87.86273973605617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18576.68</v>
      </c>
      <c r="E617" s="51">
        <f t="shared" si="173"/>
        <v>16321.98</v>
      </c>
      <c r="F617" s="52">
        <f t="shared" si="119"/>
        <v>87.86273973605617</v>
      </c>
    </row>
    <row r="618" spans="1:6" ht="12.75" customHeight="1" x14ac:dyDescent="0.2">
      <c r="A618" s="53">
        <v>5471</v>
      </c>
      <c r="B618" s="85" t="s">
        <v>1234</v>
      </c>
      <c r="C618" s="50" t="s">
        <v>1235</v>
      </c>
      <c r="D618" s="242">
        <v>18576.68</v>
      </c>
      <c r="E618" s="242">
        <v>16321.98</v>
      </c>
      <c r="F618" s="52">
        <f t="shared" si="119"/>
        <v>87.86273973605617</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2254.7100000000009</v>
      </c>
      <c r="E636" s="51">
        <f t="shared" si="179"/>
        <v>16321.98</v>
      </c>
      <c r="F636" s="52">
        <f t="shared" si="119"/>
        <v>723.90595686363179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1665736.8699999999</v>
      </c>
      <c r="E639" s="51">
        <f t="shared" si="180"/>
        <v>2235976.1800000002</v>
      </c>
      <c r="F639" s="52">
        <f t="shared" si="119"/>
        <v>134.23345669235263</v>
      </c>
    </row>
    <row r="640" spans="1:6" ht="12.75" customHeight="1" x14ac:dyDescent="0.2">
      <c r="A640" s="53" t="s">
        <v>609</v>
      </c>
      <c r="B640" s="85" t="s">
        <v>1278</v>
      </c>
      <c r="C640" s="50" t="s">
        <v>1279</v>
      </c>
      <c r="D640" s="51">
        <f t="shared" ref="D640:E640" si="181">D413+D528</f>
        <v>1894942.47</v>
      </c>
      <c r="E640" s="51">
        <f t="shared" si="181"/>
        <v>2352001.4199999995</v>
      </c>
      <c r="F640" s="52">
        <f t="shared" si="119"/>
        <v>124.11993805806671</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229205.60000000009</v>
      </c>
      <c r="E642" s="51">
        <f t="shared" si="183"/>
        <v>116025.23999999929</v>
      </c>
      <c r="F642" s="52">
        <f t="shared" si="119"/>
        <v>50.620595657348353</v>
      </c>
    </row>
    <row r="643" spans="1:6" ht="24" x14ac:dyDescent="0.2">
      <c r="A643" s="60" t="s">
        <v>1284</v>
      </c>
      <c r="B643" s="85" t="s">
        <v>1285</v>
      </c>
      <c r="C643" s="61" t="s">
        <v>1284</v>
      </c>
      <c r="D643" s="51">
        <f t="shared" ref="D643:E643" si="184">IF(D416-D417+D637-D638&gt;=0,D416-D417+D637-D638,0)</f>
        <v>116746.27</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112459.33</v>
      </c>
      <c r="F644" s="52" t="str">
        <f t="shared" si="119"/>
        <v>-</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112459.33000000009</v>
      </c>
      <c r="E646" s="51">
        <f t="shared" si="187"/>
        <v>228484.56999999931</v>
      </c>
      <c r="F646" s="52">
        <f t="shared" si="119"/>
        <v>203.17084407314104</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304662.38</v>
      </c>
      <c r="E649" s="242">
        <v>197401.81</v>
      </c>
      <c r="F649" s="52">
        <f t="shared" ref="F649:F724" si="188">IF(D649&lt;&gt;0,IF(E649/D649&gt;=100,"&gt;&gt;100",E649/D649*100),"-")</f>
        <v>64.793628277964615</v>
      </c>
    </row>
    <row r="650" spans="1:6" ht="12.75" customHeight="1" x14ac:dyDescent="0.2">
      <c r="A650" s="53" t="s">
        <v>1297</v>
      </c>
      <c r="B650" s="85" t="s">
        <v>1298</v>
      </c>
      <c r="C650" s="50" t="s">
        <v>1297</v>
      </c>
      <c r="D650" s="242">
        <v>2067559.8</v>
      </c>
      <c r="E650" s="242">
        <v>2812090.27</v>
      </c>
      <c r="F650" s="52">
        <f t="shared" si="188"/>
        <v>136.0101057294691</v>
      </c>
    </row>
    <row r="651" spans="1:6" ht="12.75" customHeight="1" x14ac:dyDescent="0.2">
      <c r="A651" s="53" t="s">
        <v>1299</v>
      </c>
      <c r="B651" s="85" t="s">
        <v>1300</v>
      </c>
      <c r="C651" s="50" t="s">
        <v>1299</v>
      </c>
      <c r="D651" s="242">
        <v>2174820.37</v>
      </c>
      <c r="E651" s="242">
        <v>2681380.7200000002</v>
      </c>
      <c r="F651" s="52">
        <f t="shared" si="188"/>
        <v>123.29205469047544</v>
      </c>
    </row>
    <row r="652" spans="1:6" ht="24" x14ac:dyDescent="0.2">
      <c r="A652" s="53">
        <v>11</v>
      </c>
      <c r="B652" s="85" t="s">
        <v>1301</v>
      </c>
      <c r="C652" s="50" t="s">
        <v>1302</v>
      </c>
      <c r="D652" s="51">
        <f t="shared" ref="D652:E652" si="189">+D649+D650-D651</f>
        <v>197401.81000000006</v>
      </c>
      <c r="E652" s="51">
        <f t="shared" si="189"/>
        <v>328111.35999999987</v>
      </c>
      <c r="F652" s="52">
        <f t="shared" si="188"/>
        <v>166.21497036931919</v>
      </c>
    </row>
    <row r="653" spans="1:6" ht="24" x14ac:dyDescent="0.2">
      <c r="A653" s="53" t="s">
        <v>609</v>
      </c>
      <c r="B653" s="85" t="s">
        <v>1303</v>
      </c>
      <c r="C653" s="50" t="s">
        <v>1304</v>
      </c>
      <c r="D653" s="262">
        <v>8</v>
      </c>
      <c r="E653" s="262">
        <v>10</v>
      </c>
      <c r="F653" s="52">
        <f t="shared" si="188"/>
        <v>125</v>
      </c>
    </row>
    <row r="654" spans="1:6" ht="24" x14ac:dyDescent="0.2">
      <c r="A654" s="53" t="s">
        <v>609</v>
      </c>
      <c r="B654" s="85" t="s">
        <v>1305</v>
      </c>
      <c r="C654" s="50" t="s">
        <v>1306</v>
      </c>
      <c r="D654" s="262">
        <v>16</v>
      </c>
      <c r="E654" s="262">
        <v>18</v>
      </c>
      <c r="F654" s="52">
        <f t="shared" si="188"/>
        <v>112.5</v>
      </c>
    </row>
    <row r="655" spans="1:6" ht="12.75" customHeight="1" x14ac:dyDescent="0.2">
      <c r="A655" s="53" t="s">
        <v>609</v>
      </c>
      <c r="B655" s="85" t="s">
        <v>1307</v>
      </c>
      <c r="C655" s="50" t="s">
        <v>1308</v>
      </c>
      <c r="D655" s="262">
        <v>8</v>
      </c>
      <c r="E655" s="262">
        <v>9</v>
      </c>
      <c r="F655" s="52">
        <f t="shared" si="188"/>
        <v>112.5</v>
      </c>
    </row>
    <row r="656" spans="1:6" ht="12.75" customHeight="1" x14ac:dyDescent="0.2">
      <c r="A656" s="53" t="s">
        <v>609</v>
      </c>
      <c r="B656" s="85" t="s">
        <v>1309</v>
      </c>
      <c r="C656" s="50" t="s">
        <v>1310</v>
      </c>
      <c r="D656" s="262">
        <v>14</v>
      </c>
      <c r="E656" s="262">
        <v>15</v>
      </c>
      <c r="F656" s="52">
        <f t="shared" si="188"/>
        <v>107.14285714285714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212.36</v>
      </c>
      <c r="F660" s="52" t="str">
        <f t="shared" si="188"/>
        <v>-</v>
      </c>
    </row>
    <row r="661" spans="1:6" ht="12.75" customHeight="1" x14ac:dyDescent="0.2">
      <c r="A661" s="53">
        <v>63311</v>
      </c>
      <c r="B661" s="85" t="s">
        <v>1320</v>
      </c>
      <c r="C661" s="50" t="s">
        <v>1321</v>
      </c>
      <c r="D661" s="242">
        <v>357573.68</v>
      </c>
      <c r="E661" s="242">
        <v>493515.22</v>
      </c>
      <c r="F661" s="52">
        <f t="shared" si="188"/>
        <v>138.01777021172254</v>
      </c>
    </row>
    <row r="662" spans="1:6" ht="12.75" customHeight="1" x14ac:dyDescent="0.2">
      <c r="A662" s="53">
        <v>63312</v>
      </c>
      <c r="B662" s="85" t="s">
        <v>1322</v>
      </c>
      <c r="C662" s="50" t="s">
        <v>1323</v>
      </c>
      <c r="D662" s="242">
        <v>5920.81</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74931.710000000006</v>
      </c>
      <c r="E665" s="242">
        <v>66580.12</v>
      </c>
      <c r="F665" s="52">
        <f t="shared" si="188"/>
        <v>88.854398224730218</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911.54</v>
      </c>
      <c r="E675" s="242">
        <v>1296.2</v>
      </c>
      <c r="F675" s="52">
        <f t="shared" si="188"/>
        <v>142.19891611997281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54593.36</v>
      </c>
      <c r="E710" s="242">
        <v>61180.47</v>
      </c>
      <c r="F710" s="52">
        <f t="shared" si="188"/>
        <v>112.06577136853272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441.44</v>
      </c>
      <c r="F717" s="52" t="str">
        <f t="shared" si="188"/>
        <v>-</v>
      </c>
    </row>
    <row r="718" spans="1:6" ht="12.75" customHeight="1" x14ac:dyDescent="0.2">
      <c r="A718" s="53">
        <v>32121</v>
      </c>
      <c r="B718" s="85" t="s">
        <v>1416</v>
      </c>
      <c r="C718" s="50" t="s">
        <v>1417</v>
      </c>
      <c r="D718" s="242">
        <v>8758.17</v>
      </c>
      <c r="E718" s="242">
        <v>7522.19</v>
      </c>
      <c r="F718" s="52">
        <f t="shared" si="188"/>
        <v>85.887691150091854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7212.81</v>
      </c>
      <c r="E725" s="242">
        <v>7173.37</v>
      </c>
      <c r="F725" s="52">
        <f t="shared" ref="F725:F979" si="190">IF(D725&lt;&gt;0,IF(E725/D725&gt;=100,"&gt;&gt;100",E725/D725*100),"-")</f>
        <v>99.453195079310277</v>
      </c>
    </row>
    <row r="726" spans="1:6" ht="12.75" customHeight="1" x14ac:dyDescent="0.2">
      <c r="A726" s="53" t="s">
        <v>1432</v>
      </c>
      <c r="B726" s="85" t="s">
        <v>1433</v>
      </c>
      <c r="C726" s="50" t="s">
        <v>1432</v>
      </c>
      <c r="D726" s="242">
        <v>3007.9</v>
      </c>
      <c r="E726" s="242">
        <v>2017.36</v>
      </c>
      <c r="F726" s="52">
        <f t="shared" si="190"/>
        <v>67.068719039861691</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189310.69</v>
      </c>
      <c r="E767" s="242">
        <v>0</v>
      </c>
      <c r="F767" s="52">
        <f t="shared" si="190"/>
        <v>0</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30865.89</v>
      </c>
      <c r="E816" s="242">
        <v>26018.42</v>
      </c>
      <c r="F816" s="52">
        <f t="shared" si="190"/>
        <v>84.29505839617778</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22920</v>
      </c>
      <c r="E819" s="242">
        <v>24840</v>
      </c>
      <c r="F819" s="52">
        <f t="shared" si="190"/>
        <v>108.37696335078535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2418.63</v>
      </c>
      <c r="E823" s="242">
        <v>2257.7399999999998</v>
      </c>
      <c r="F823" s="52">
        <f t="shared" si="190"/>
        <v>93.347887026953259</v>
      </c>
    </row>
    <row r="824" spans="1:6" ht="12.75" customHeight="1" x14ac:dyDescent="0.2">
      <c r="A824" s="53">
        <v>37221</v>
      </c>
      <c r="B824" s="85" t="s">
        <v>1628</v>
      </c>
      <c r="C824" s="50" t="s">
        <v>1629</v>
      </c>
      <c r="D824" s="242">
        <v>17695.669999999998</v>
      </c>
      <c r="E824" s="242">
        <v>0</v>
      </c>
      <c r="F824" s="52">
        <f t="shared" si="190"/>
        <v>0</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16321.97</v>
      </c>
      <c r="E900" s="242">
        <v>0</v>
      </c>
      <c r="F900" s="52">
        <f t="shared" si="190"/>
        <v>0</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18576.68</v>
      </c>
      <c r="E968" s="242">
        <v>16321.98</v>
      </c>
      <c r="F968" s="52">
        <f t="shared" si="190"/>
        <v>87.86273973605617</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8798740.4800000004</v>
      </c>
      <c r="E6" s="229">
        <f t="shared" si="0"/>
        <v>9160100.8499999996</v>
      </c>
      <c r="F6" s="230">
        <f t="shared" ref="F6:F260" si="1">IF(D6&gt;0,IF(E6/D6&gt;=100,"&gt;&gt;100",E6/D6*100),"-")</f>
        <v>104.10695565827166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7584388.8599999994</v>
      </c>
      <c r="E7" s="104">
        <f t="shared" si="2"/>
        <v>7841868.2199999988</v>
      </c>
      <c r="F7" s="93">
        <f t="shared" si="1"/>
        <v>103.39485968814104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293674.89</v>
      </c>
      <c r="E8" s="104">
        <f>E9+E10-E11</f>
        <v>323745.69999999995</v>
      </c>
      <c r="F8" s="93">
        <f t="shared" si="1"/>
        <v>110.23948966150969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250605.95</v>
      </c>
      <c r="E9" s="247">
        <v>280854.64</v>
      </c>
      <c r="F9" s="93">
        <f t="shared" si="1"/>
        <v>112.07022020027857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484161.07</v>
      </c>
      <c r="E10" s="247">
        <v>499648.82</v>
      </c>
      <c r="F10" s="93">
        <f t="shared" si="1"/>
        <v>103.19888379294933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441092.13</v>
      </c>
      <c r="E11" s="247">
        <v>456757.76000000001</v>
      </c>
      <c r="F11" s="93">
        <f t="shared" si="1"/>
        <v>103.55155509122322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7290713.9699999997</v>
      </c>
      <c r="E12" s="104">
        <f t="shared" si="3"/>
        <v>7518122.5199999986</v>
      </c>
      <c r="F12" s="93">
        <f t="shared" si="1"/>
        <v>103.11915336324735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7050959.29</v>
      </c>
      <c r="E13" s="104">
        <f t="shared" si="4"/>
        <v>7301917.629999999</v>
      </c>
      <c r="F13" s="93">
        <f t="shared" si="1"/>
        <v>103.55920846622841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4314.1499999999996</v>
      </c>
      <c r="E14" s="247">
        <v>10724.15</v>
      </c>
      <c r="F14" s="93">
        <f t="shared" si="1"/>
        <v>248.58083284076821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1879523.72</v>
      </c>
      <c r="E15" s="247">
        <v>2331632.0099999998</v>
      </c>
      <c r="F15" s="93">
        <f t="shared" si="1"/>
        <v>124.05440725164138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5817158.6399999997</v>
      </c>
      <c r="E16" s="247">
        <v>5993473.8499999996</v>
      </c>
      <c r="F16" s="93">
        <f t="shared" si="1"/>
        <v>103.03095069107484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1559333.82</v>
      </c>
      <c r="E17" s="247">
        <v>1628542.2</v>
      </c>
      <c r="F17" s="93">
        <f t="shared" si="1"/>
        <v>104.43832995297953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2209371.04</v>
      </c>
      <c r="E18" s="247">
        <v>2662454.58</v>
      </c>
      <c r="F18" s="93">
        <f t="shared" si="1"/>
        <v>120.50735398432668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96991.629999999976</v>
      </c>
      <c r="E19" s="104">
        <f t="shared" si="5"/>
        <v>69076.569999999978</v>
      </c>
      <c r="F19" s="93">
        <f t="shared" si="1"/>
        <v>71.21910416393662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125043.82</v>
      </c>
      <c r="E20" s="247">
        <v>126454.97</v>
      </c>
      <c r="F20" s="93">
        <f t="shared" si="1"/>
        <v>101.12852438449175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15656.65</v>
      </c>
      <c r="E21" s="247">
        <v>15656.65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8473.1299999999992</v>
      </c>
      <c r="E22" s="247">
        <v>8473.1299999999992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5298.74</v>
      </c>
      <c r="E23" s="247">
        <v>5298.74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147946.82999999999</v>
      </c>
      <c r="E26" s="247">
        <v>156495.12</v>
      </c>
      <c r="F26" s="93">
        <f t="shared" si="1"/>
        <v>105.77794738826105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205427.54</v>
      </c>
      <c r="E28" s="247">
        <v>243302.04</v>
      </c>
      <c r="F28" s="93">
        <f t="shared" si="1"/>
        <v>118.43691454417456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929.06999999999971</v>
      </c>
      <c r="E29" s="104">
        <f t="shared" si="6"/>
        <v>9.9999999947613105E-3</v>
      </c>
      <c r="F29" s="93">
        <f t="shared" si="1"/>
        <v>1.0763451618028043E-3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57100.42</v>
      </c>
      <c r="E30" s="247">
        <v>57100.42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56171.35</v>
      </c>
      <c r="E34" s="247">
        <v>57100.41</v>
      </c>
      <c r="F34" s="93">
        <f t="shared" si="1"/>
        <v>101.65397484660777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140812.02000000002</v>
      </c>
      <c r="E35" s="104">
        <f t="shared" si="7"/>
        <v>146106.35</v>
      </c>
      <c r="F35" s="93">
        <f t="shared" si="1"/>
        <v>103.75985658042543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157022.51</v>
      </c>
      <c r="E36" s="247">
        <v>162316.84</v>
      </c>
      <c r="F36" s="93">
        <f t="shared" si="1"/>
        <v>103.37170129301842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16210.49</v>
      </c>
      <c r="E40" s="247">
        <v>16210.49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1021.9599999999991</v>
      </c>
      <c r="E45" s="104">
        <f t="shared" si="9"/>
        <v>1021.9599999999991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11003.25</v>
      </c>
      <c r="E47" s="247">
        <v>11003.25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9981.2900000000009</v>
      </c>
      <c r="E50" s="247">
        <v>9981.2900000000009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115139.82</v>
      </c>
      <c r="E54" s="247">
        <v>144833.81</v>
      </c>
      <c r="F54" s="93">
        <f t="shared" si="1"/>
        <v>125.78950531623204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115139.82</v>
      </c>
      <c r="E55" s="247">
        <v>144833.81</v>
      </c>
      <c r="F55" s="93">
        <f t="shared" si="1"/>
        <v>125.78950531623204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1214351.6200000001</v>
      </c>
      <c r="E68" s="104">
        <f t="shared" si="13"/>
        <v>1318232.6300000001</v>
      </c>
      <c r="F68" s="93">
        <f t="shared" si="1"/>
        <v>108.55444241100449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197401.81</v>
      </c>
      <c r="E69" s="104">
        <f t="shared" si="14"/>
        <v>328111.36000000004</v>
      </c>
      <c r="F69" s="93">
        <f t="shared" si="1"/>
        <v>166.21497036931933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197401.81</v>
      </c>
      <c r="E70" s="104">
        <f t="shared" si="15"/>
        <v>328111.36000000004</v>
      </c>
      <c r="F70" s="93">
        <f t="shared" si="1"/>
        <v>166.21497036931933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196979.1</v>
      </c>
      <c r="E72" s="247">
        <v>328048.65000000002</v>
      </c>
      <c r="F72" s="93">
        <f t="shared" si="1"/>
        <v>166.53982579877763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422.71</v>
      </c>
      <c r="E74" s="247">
        <v>62.71</v>
      </c>
      <c r="F74" s="93">
        <f t="shared" si="1"/>
        <v>14.835229826595068</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53617.26</v>
      </c>
      <c r="E78" s="104">
        <f>E79+SUM(E82:E84)-E85+E86</f>
        <v>54416.43</v>
      </c>
      <c r="F78" s="93">
        <f t="shared" si="1"/>
        <v>101.49050883987731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53617.26</v>
      </c>
      <c r="E86" s="247">
        <v>54416.43</v>
      </c>
      <c r="F86" s="93">
        <f t="shared" si="1"/>
        <v>101.49050883987731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762348.98</v>
      </c>
      <c r="E134" s="104">
        <f t="shared" si="23"/>
        <v>762348.98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762348.98</v>
      </c>
      <c r="E135" s="104">
        <f t="shared" si="24"/>
        <v>762348.98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762348.98</v>
      </c>
      <c r="E139" s="247">
        <v>762348.98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156151.21</v>
      </c>
      <c r="E146" s="104">
        <f t="shared" si="26"/>
        <v>157654.34</v>
      </c>
      <c r="F146" s="93">
        <f t="shared" si="1"/>
        <v>100.96261181709703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19510.47</v>
      </c>
      <c r="E147" s="247">
        <v>17080.16</v>
      </c>
      <c r="F147" s="93">
        <f t="shared" si="1"/>
        <v>87.543559944993632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58419.67</v>
      </c>
      <c r="E158" s="247">
        <v>65054.49</v>
      </c>
      <c r="F158" s="93">
        <f t="shared" si="1"/>
        <v>111.35716788540573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78788.44</v>
      </c>
      <c r="E159" s="247">
        <v>76087.06</v>
      </c>
      <c r="F159" s="93">
        <f t="shared" si="1"/>
        <v>96.571349807154448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567.37</v>
      </c>
      <c r="E163" s="247">
        <v>567.37</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44832.36</v>
      </c>
      <c r="E164" s="104">
        <f t="shared" si="28"/>
        <v>15701.52</v>
      </c>
      <c r="F164" s="93">
        <f t="shared" si="1"/>
        <v>35.022738040112102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44832.36</v>
      </c>
      <c r="E165" s="247">
        <v>15701.52</v>
      </c>
      <c r="F165" s="93">
        <f t="shared" si="1"/>
        <v>35.022738040112102</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8798740.4799999986</v>
      </c>
      <c r="E175" s="104">
        <f t="shared" si="30"/>
        <v>9160100.8500000015</v>
      </c>
      <c r="F175" s="93">
        <f t="shared" si="1"/>
        <v>104.1069556582717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323992.61</v>
      </c>
      <c r="E176" s="104">
        <f t="shared" si="31"/>
        <v>551044.63</v>
      </c>
      <c r="F176" s="93">
        <f t="shared" si="1"/>
        <v>170.07938236615954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69835.759999999995</v>
      </c>
      <c r="E177" s="104">
        <f t="shared" si="32"/>
        <v>225558.08000000002</v>
      </c>
      <c r="F177" s="93">
        <f t="shared" si="1"/>
        <v>322.98364047301845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44774.14</v>
      </c>
      <c r="E178" s="247">
        <v>61367.09</v>
      </c>
      <c r="F178" s="93">
        <f t="shared" si="1"/>
        <v>137.05922659821047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18490.599999999999</v>
      </c>
      <c r="E179" s="247">
        <v>67859.94</v>
      </c>
      <c r="F179" s="93">
        <f t="shared" si="1"/>
        <v>366.99696061782748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439.15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439.15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167.24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6571.02</v>
      </c>
      <c r="E188" s="247">
        <v>95724.66</v>
      </c>
      <c r="F188" s="93">
        <f t="shared" si="1"/>
        <v>1456.7701817982595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105112.06</v>
      </c>
      <c r="E189" s="247">
        <v>192763.74</v>
      </c>
      <c r="F189" s="93">
        <f t="shared" si="1"/>
        <v>183.38879477768774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149044.79</v>
      </c>
      <c r="E206" s="104">
        <f t="shared" si="37"/>
        <v>132722.81</v>
      </c>
      <c r="F206" s="93">
        <f t="shared" si="1"/>
        <v>89.048942938562291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149044.79</v>
      </c>
      <c r="E207" s="104">
        <f t="shared" si="38"/>
        <v>132722.81</v>
      </c>
      <c r="F207" s="93">
        <f t="shared" si="1"/>
        <v>89.048942938562291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132722.81</v>
      </c>
      <c r="E214" s="247">
        <v>132722.81</v>
      </c>
      <c r="F214" s="93">
        <f t="shared" si="1"/>
        <v>100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16321.98</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8474747.8699999992</v>
      </c>
      <c r="E237" s="104">
        <f t="shared" si="41"/>
        <v>8609056.2200000007</v>
      </c>
      <c r="F237" s="93">
        <f t="shared" si="1"/>
        <v>101.58480643979327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8330893.3399999999</v>
      </c>
      <c r="E238" s="104">
        <f t="shared" si="42"/>
        <v>8608055.4700000007</v>
      </c>
      <c r="F238" s="93">
        <f t="shared" si="1"/>
        <v>103.3269196794206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8347215.3200000003</v>
      </c>
      <c r="E239" s="104">
        <f t="shared" si="43"/>
        <v>8608055.4700000007</v>
      </c>
      <c r="F239" s="93">
        <f t="shared" si="1"/>
        <v>103.12487626112896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7584866.3399999999</v>
      </c>
      <c r="E240" s="247">
        <v>7845706.4900000002</v>
      </c>
      <c r="F240" s="93">
        <f t="shared" si="1"/>
        <v>103.43895512864107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762348.98</v>
      </c>
      <c r="E241" s="247">
        <v>762348.98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16321.98</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16321.98</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-112459.33</v>
      </c>
      <c r="E245" s="104">
        <f t="shared" si="45"/>
        <v>-228484.57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112459.33</v>
      </c>
      <c r="E250" s="104">
        <f t="shared" si="47"/>
        <v>228484.57</v>
      </c>
      <c r="F250" s="93">
        <f t="shared" si="1"/>
        <v>203.17084407314181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112459.33</v>
      </c>
      <c r="E251" s="247">
        <v>228484.57</v>
      </c>
      <c r="F251" s="93">
        <f t="shared" si="1"/>
        <v>203.17084407314181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211481.5</v>
      </c>
      <c r="E255" s="247">
        <v>213783.8</v>
      </c>
      <c r="F255" s="93">
        <f t="shared" si="1"/>
        <v>101.0886531446013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44832.36</v>
      </c>
      <c r="E256" s="247">
        <v>15701.52</v>
      </c>
      <c r="F256" s="93">
        <f t="shared" si="1"/>
        <v>35.022738040112102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3981684.25</v>
      </c>
      <c r="E259" s="104">
        <f t="shared" si="49"/>
        <v>4981684.25</v>
      </c>
      <c r="F259" s="93">
        <f t="shared" si="1"/>
        <v>125.11500001538293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3981684.25</v>
      </c>
      <c r="E260" s="248">
        <v>4981684.25</v>
      </c>
      <c r="F260" s="97">
        <f t="shared" si="1"/>
        <v>125.11500001538293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156718.57999999999</v>
      </c>
      <c r="E264" s="247">
        <v>158221.71</v>
      </c>
      <c r="F264" s="93">
        <f t="shared" si="50"/>
        <v>100.95912686294119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44832.36</v>
      </c>
      <c r="E266" s="247">
        <v>15701.52</v>
      </c>
      <c r="F266" s="93">
        <f t="shared" si="50"/>
        <v>35.022738040112102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53617.26</v>
      </c>
      <c r="E271" s="247">
        <v>54416.43</v>
      </c>
      <c r="F271" s="93">
        <f t="shared" si="50"/>
        <v>101.49050883987731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69835.759999999995</v>
      </c>
      <c r="E287" s="247">
        <v>225558.08</v>
      </c>
      <c r="F287" s="93">
        <f t="shared" si="50"/>
        <v>322.9836404730184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105112.06</v>
      </c>
      <c r="E289" s="247">
        <v>192763.74</v>
      </c>
      <c r="F289" s="93">
        <f t="shared" si="50"/>
        <v>183.38879477768774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149044.79</v>
      </c>
      <c r="E293" s="247">
        <v>132722.81</v>
      </c>
      <c r="F293" s="93">
        <f t="shared" si="50"/>
        <v>89.048942938562291</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6571.02</v>
      </c>
      <c r="E299" s="247">
        <v>19179.61</v>
      </c>
      <c r="F299" s="93">
        <f t="shared" si="50"/>
        <v>291.8817778670587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76545.05</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572604.57000000007</v>
      </c>
      <c r="E5" s="79">
        <f t="shared" si="0"/>
        <v>677092.19</v>
      </c>
      <c r="F5" s="80">
        <f t="shared" ref="F5:F141" si="1">IF(D5&gt;0,IF(E5/D5&gt;=100,"&gt;&gt;100",E5/D5*100),"-")</f>
        <v>118.24777961517141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7212.81</v>
      </c>
      <c r="E6" s="81">
        <f t="shared" si="2"/>
        <v>7173.37</v>
      </c>
      <c r="F6" s="63">
        <f t="shared" si="1"/>
        <v>99.453195079310277</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7212.81</v>
      </c>
      <c r="E7" s="249">
        <v>7173.37</v>
      </c>
      <c r="F7" s="63">
        <f t="shared" si="1"/>
        <v>99.453195079310277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490454.84</v>
      </c>
      <c r="E13" s="81">
        <f t="shared" si="4"/>
        <v>591608.24</v>
      </c>
      <c r="F13" s="63">
        <f t="shared" si="1"/>
        <v>120.62440652028226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226334.81</v>
      </c>
      <c r="E14" s="249">
        <v>300735.05</v>
      </c>
      <c r="F14" s="63">
        <f t="shared" si="1"/>
        <v>132.87176197068405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264120.03000000003</v>
      </c>
      <c r="E16" s="249">
        <v>290873.19</v>
      </c>
      <c r="F16" s="63">
        <f t="shared" si="1"/>
        <v>110.12916740922678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74936.92</v>
      </c>
      <c r="E19" s="249">
        <v>78310.58</v>
      </c>
      <c r="F19" s="63">
        <f t="shared" si="1"/>
        <v>104.50199981531134</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34709.68</v>
      </c>
      <c r="E28" s="81">
        <f t="shared" si="6"/>
        <v>50904.480000000003</v>
      </c>
      <c r="F28" s="63">
        <f t="shared" si="1"/>
        <v>146.65787757190503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33381.68</v>
      </c>
      <c r="E30" s="249">
        <v>50240.480000000003</v>
      </c>
      <c r="F30" s="63">
        <f t="shared" si="1"/>
        <v>150.50315023090511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1328</v>
      </c>
      <c r="E34" s="249">
        <v>664</v>
      </c>
      <c r="F34" s="63">
        <f t="shared" si="1"/>
        <v>50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518821.82000000007</v>
      </c>
      <c r="E35" s="81">
        <f t="shared" si="7"/>
        <v>260920.98</v>
      </c>
      <c r="F35" s="63">
        <f t="shared" si="1"/>
        <v>50.29105753493559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10401.39</v>
      </c>
      <c r="E39" s="81">
        <f t="shared" si="9"/>
        <v>9291.82</v>
      </c>
      <c r="F39" s="63">
        <f t="shared" si="1"/>
        <v>89.332483446923931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8521.39</v>
      </c>
      <c r="E40" s="249">
        <v>7791.82</v>
      </c>
      <c r="F40" s="63">
        <f t="shared" si="1"/>
        <v>91.438368622959402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1880</v>
      </c>
      <c r="E42" s="249">
        <v>1500</v>
      </c>
      <c r="F42" s="63">
        <f t="shared" si="1"/>
        <v>79.787234042553195</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449023.9</v>
      </c>
      <c r="E54" s="81">
        <f t="shared" si="12"/>
        <v>221278.62</v>
      </c>
      <c r="F54" s="63">
        <f t="shared" si="1"/>
        <v>49.279920289320899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449023.9</v>
      </c>
      <c r="E55" s="249">
        <v>221278.62</v>
      </c>
      <c r="F55" s="63">
        <f t="shared" si="1"/>
        <v>49.279920289320899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59396.53</v>
      </c>
      <c r="E74" s="249">
        <v>30350.54</v>
      </c>
      <c r="F74" s="63">
        <f t="shared" si="1"/>
        <v>51.098170212973727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115194.56000000001</v>
      </c>
      <c r="E75" s="81">
        <f t="shared" si="15"/>
        <v>158185.97</v>
      </c>
      <c r="F75" s="63">
        <f t="shared" si="1"/>
        <v>137.32069465780327</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447.82</v>
      </c>
      <c r="E76" s="249">
        <v>1939.35</v>
      </c>
      <c r="F76" s="63">
        <f t="shared" si="1"/>
        <v>433.06462417935779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114746.74</v>
      </c>
      <c r="E81" s="249">
        <v>156246.62</v>
      </c>
      <c r="F81" s="63">
        <f t="shared" si="1"/>
        <v>136.16650024218552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85278.77</v>
      </c>
      <c r="E82" s="81">
        <f t="shared" si="16"/>
        <v>519980.79999999993</v>
      </c>
      <c r="F82" s="63">
        <f t="shared" si="1"/>
        <v>609.74237785089997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422214.35</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44070.22</v>
      </c>
      <c r="E86" s="249">
        <v>38291.589999999997</v>
      </c>
      <c r="F86" s="63">
        <f t="shared" si="1"/>
        <v>86.88767607695172</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41208.550000000003</v>
      </c>
      <c r="E88" s="249">
        <v>59474.86</v>
      </c>
      <c r="F88" s="63">
        <f t="shared" si="1"/>
        <v>144.32650505780958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32032.3</v>
      </c>
      <c r="E89" s="81">
        <f t="shared" si="17"/>
        <v>22481.56</v>
      </c>
      <c r="F89" s="63">
        <f t="shared" si="1"/>
        <v>70.184032991699013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32032.3</v>
      </c>
      <c r="E106" s="249">
        <v>22481.56</v>
      </c>
      <c r="F106" s="63">
        <f t="shared" si="1"/>
        <v>70.184032991699013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118014.29999999999</v>
      </c>
      <c r="E107" s="81">
        <f t="shared" si="21"/>
        <v>129317</v>
      </c>
      <c r="F107" s="63">
        <f t="shared" si="1"/>
        <v>109.57739867117799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44100.68</v>
      </c>
      <c r="E108" s="249">
        <v>80096.75</v>
      </c>
      <c r="F108" s="63">
        <f t="shared" si="1"/>
        <v>181.62248291863074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40315.53</v>
      </c>
      <c r="E109" s="249">
        <v>39202.25</v>
      </c>
      <c r="F109" s="63">
        <f t="shared" si="1"/>
        <v>97.238582749625266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32333.09</v>
      </c>
      <c r="E111" s="249">
        <v>9253</v>
      </c>
      <c r="F111" s="63">
        <f t="shared" si="1"/>
        <v>28.617741143825103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1265</v>
      </c>
      <c r="E113" s="249">
        <v>765</v>
      </c>
      <c r="F113" s="63">
        <f t="shared" si="1"/>
        <v>60.474308300395251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368579.15</v>
      </c>
      <c r="E114" s="81">
        <f t="shared" si="22"/>
        <v>465911.18</v>
      </c>
      <c r="F114" s="63">
        <f t="shared" si="1"/>
        <v>126.40736189228284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368579.15</v>
      </c>
      <c r="E115" s="81">
        <f t="shared" si="23"/>
        <v>465911.18</v>
      </c>
      <c r="F115" s="63">
        <f t="shared" si="1"/>
        <v>126.40736189228284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338611.53</v>
      </c>
      <c r="E116" s="249">
        <v>422171.99</v>
      </c>
      <c r="F116" s="63">
        <f t="shared" si="1"/>
        <v>124.67738177728323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29967.62</v>
      </c>
      <c r="E117" s="249">
        <v>43739.19</v>
      </c>
      <c r="F117" s="63">
        <f t="shared" si="1"/>
        <v>145.95483391740819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31130.639999999999</v>
      </c>
      <c r="E129" s="81">
        <f t="shared" si="26"/>
        <v>50885.279999999999</v>
      </c>
      <c r="F129" s="63">
        <f t="shared" si="1"/>
        <v>163.45722413673474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664</v>
      </c>
      <c r="E130" s="81">
        <f t="shared" si="27"/>
        <v>1328</v>
      </c>
      <c r="F130" s="63">
        <f t="shared" si="1"/>
        <v>200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664</v>
      </c>
      <c r="E132" s="249">
        <v>1328</v>
      </c>
      <c r="F132" s="63">
        <f t="shared" si="1"/>
        <v>200</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6636.25</v>
      </c>
      <c r="E135" s="249">
        <v>4247.2</v>
      </c>
      <c r="F135" s="63">
        <f t="shared" si="1"/>
        <v>64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20235.759999999998</v>
      </c>
      <c r="E138" s="249">
        <v>11991</v>
      </c>
      <c r="F138" s="63">
        <f t="shared" si="1"/>
        <v>59.256484560006648</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3594.63</v>
      </c>
      <c r="E140" s="249">
        <v>33319.08</v>
      </c>
      <c r="F140" s="63">
        <f t="shared" si="1"/>
        <v>926.91264469500345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1876365.7900000003</v>
      </c>
      <c r="E141" s="106">
        <f t="shared" si="28"/>
        <v>2335679.44</v>
      </c>
      <c r="F141" s="82">
        <f t="shared" si="1"/>
        <v>124.4788970491729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323992.61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2649589.2899999996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1921215.8899999997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646842.22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695951.37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4631.2299999999996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53116.160000000003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520674.91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728373.4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2422537.27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1765493.57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630249.27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646582.03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4192.07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52948.92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431521.28000000003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640721.72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16321.98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16321.98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551044.62999999942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551044.62999999989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225558.08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192763.74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132722.81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28723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Plaščar</cp:lastModifiedBy>
  <cp:lastPrinted>2025-02-06T08:01:23Z</cp:lastPrinted>
  <dcterms:created xsi:type="dcterms:W3CDTF">2022-04-01T05:14:30Z</dcterms:created>
  <dcterms:modified xsi:type="dcterms:W3CDTF">2025-02-06T08:02:06Z</dcterms:modified>
</cp:coreProperties>
</file>